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90" windowHeight="9090" tabRatio="670" activeTab="0"/>
  </bookViews>
  <sheets>
    <sheet name="Calcs" sheetId="1" r:id="rId1"/>
    <sheet name="Raw from g0304" sheetId="2" r:id="rId2"/>
    <sheet name="Tax Tables" sheetId="3" r:id="rId3"/>
    <sheet name="PIT relevant data" sheetId="4" r:id="rId4"/>
    <sheet name="2000 PIT" sheetId="5" r:id="rId5"/>
    <sheet name="2000 Columns" sheetId="6" r:id="rId6"/>
    <sheet name="2000 Rows" sheetId="7" r:id="rId7"/>
  </sheets>
  <definedNames/>
  <calcPr calcMode="manual" fullCalcOnLoad="1" calcCompleted="0" calcOnSave="0" iterate="1" iterateCount="0" iterateDelta="0.001"/>
</workbook>
</file>

<file path=xl/comments1.xml><?xml version="1.0" encoding="utf-8"?>
<comments xmlns="http://schemas.openxmlformats.org/spreadsheetml/2006/main">
  <authors>
    <author> Ryan Kellogg</author>
  </authors>
  <commentList>
    <comment ref="D2" authorId="0">
      <text>
        <r>
          <rPr>
            <b/>
            <sz val="8"/>
            <rFont val="Tahoma"/>
            <family val="0"/>
          </rPr>
          <t xml:space="preserve"> Ryan Kellogg:</t>
        </r>
        <r>
          <rPr>
            <sz val="8"/>
            <rFont val="Tahoma"/>
            <family val="0"/>
          </rPr>
          <t xml:space="preserve">
Property Tax claimed on itemized deductions ONLY!  No prop tax data from non-itemizers.</t>
        </r>
      </text>
    </comment>
    <comment ref="M2" authorId="0">
      <text>
        <r>
          <rPr>
            <b/>
            <sz val="8"/>
            <rFont val="Tahoma"/>
            <family val="0"/>
          </rPr>
          <t xml:space="preserve"> Ryan Kellogg:</t>
        </r>
        <r>
          <rPr>
            <sz val="8"/>
            <rFont val="Tahoma"/>
            <family val="0"/>
          </rPr>
          <t xml:space="preserve">
Allocated only to high income, per 1998 methodology</t>
        </r>
      </text>
    </comment>
  </commentList>
</comments>
</file>

<file path=xl/sharedStrings.xml><?xml version="1.0" encoding="utf-8"?>
<sst xmlns="http://schemas.openxmlformats.org/spreadsheetml/2006/main" count="855" uniqueCount="270">
  <si>
    <t>NUMBER OF  RETURNS</t>
  </si>
  <si>
    <t>FEDERAL AGI</t>
  </si>
  <si>
    <t>CALIFORNIA ADJUSTMENTS</t>
  </si>
  <si>
    <t>CALIFORNIA AGI</t>
  </si>
  <si>
    <t>TOTAL AGI(NR)</t>
  </si>
  <si>
    <t>CALIFORNIA DEDUCTIONS</t>
  </si>
  <si>
    <t>TAXABLE INCOME ALLOWED</t>
  </si>
  <si>
    <t>TOTAL TAX LIABILITY</t>
  </si>
  <si>
    <t>WAGES AND SALARIES</t>
  </si>
  <si>
    <t>TAXABLE INTEREST</t>
  </si>
  <si>
    <t xml:space="preserve">DIVIDENDS  </t>
  </si>
  <si>
    <t>STATE AND LOCAL INCOME TAX REFUND</t>
  </si>
  <si>
    <t xml:space="preserve">ALIMONY  </t>
  </si>
  <si>
    <t xml:space="preserve">BUSINESS INCOME </t>
  </si>
  <si>
    <t xml:space="preserve">BUSINESS LOSS </t>
  </si>
  <si>
    <t xml:space="preserve">CAPITAL GAINS </t>
  </si>
  <si>
    <t xml:space="preserve">CAPITAL LOSSES </t>
  </si>
  <si>
    <t xml:space="preserve">OTHER GAINS </t>
  </si>
  <si>
    <t xml:space="preserve">OTHER LOSSES </t>
  </si>
  <si>
    <t>TAXABLE IRA DISTRIBUTION</t>
  </si>
  <si>
    <t>TOTAL PENSION AND ANNUITIES</t>
  </si>
  <si>
    <t>TAXABLE PENSION AND ANNUITIES</t>
  </si>
  <si>
    <t>RENTS AND ROYALTIES GAIN</t>
  </si>
  <si>
    <t>RENTS AND ROYALTIES LOSS</t>
  </si>
  <si>
    <t>PARTNERSHIPS AND  S CORPS GAIN</t>
  </si>
  <si>
    <t>PARTNERSHIPS AND S CORPS LOSS</t>
  </si>
  <si>
    <t>ESTATES AND TRUSTS GAIN</t>
  </si>
  <si>
    <t>ESTATES AND TRUSTS LOSS</t>
  </si>
  <si>
    <t xml:space="preserve">FARM INCOME </t>
  </si>
  <si>
    <t xml:space="preserve">FARM LOSS </t>
  </si>
  <si>
    <t>UNEMPLOYMENT INCOME</t>
  </si>
  <si>
    <t>TAXABLE SOCIAL SECURITY</t>
  </si>
  <si>
    <t>OTHER INCOME GAIN</t>
  </si>
  <si>
    <t>OTHER INCOME LOSS</t>
  </si>
  <si>
    <t>TOTAL INCOME GAIN/LOSS</t>
  </si>
  <si>
    <t>IRA DEDUCTION</t>
  </si>
  <si>
    <t>STUDENT LOAN</t>
  </si>
  <si>
    <t>MEDICAL SAVINGS</t>
  </si>
  <si>
    <t xml:space="preserve">MOVING EXPENSES </t>
  </si>
  <si>
    <t>HALF SELF- EMPLOYMENT TAX</t>
  </si>
  <si>
    <t>SELF EMPLOYED HEALTH INSURANCE</t>
  </si>
  <si>
    <t>KEOUGH SEP DEDUCTION</t>
  </si>
  <si>
    <t>EARLY WITHDRAWAL PENALTY</t>
  </si>
  <si>
    <t>ALIMONY PAID</t>
  </si>
  <si>
    <t xml:space="preserve">TOTAL ADJUSTMENTS </t>
  </si>
  <si>
    <t xml:space="preserve">WAGES AND SALARIES </t>
  </si>
  <si>
    <t xml:space="preserve">TAXABLE INTEREST </t>
  </si>
  <si>
    <t xml:space="preserve">DIVIDENDS </t>
  </si>
  <si>
    <t xml:space="preserve">STATE TAX REFUND </t>
  </si>
  <si>
    <t>BUSINESS  INCOME/LOSS</t>
  </si>
  <si>
    <t>CAPITAL  GAIN/LOSS</t>
  </si>
  <si>
    <t>OTHER GAIN/LOSS</t>
  </si>
  <si>
    <t>TAXABLE IRA DISTRIBUTIONS</t>
  </si>
  <si>
    <t>TAXABLE PENSIONS AND ANNUITIES</t>
  </si>
  <si>
    <t>RENTS AND ROYALTIES GAIN/LOSS</t>
  </si>
  <si>
    <t xml:space="preserve">FARM INCOME/LOSS </t>
  </si>
  <si>
    <t>UNEMPLOYMENT COMPENSATION</t>
  </si>
  <si>
    <t>CALIFORNIA LOTTERY</t>
  </si>
  <si>
    <t xml:space="preserve">DISASTER LOSS </t>
  </si>
  <si>
    <t xml:space="preserve">NOL CARRYOVER </t>
  </si>
  <si>
    <t xml:space="preserve">NOL FROM 3805Z </t>
  </si>
  <si>
    <t xml:space="preserve">OTHER INCOME </t>
  </si>
  <si>
    <t>TOTAL ADJUSTMENTS TO INCOME</t>
  </si>
  <si>
    <t>TOTAL CALIFORNIA SUBTRACTIONS</t>
  </si>
  <si>
    <t>Negative</t>
  </si>
  <si>
    <t>Zero</t>
  </si>
  <si>
    <t>to</t>
  </si>
  <si>
    <t>and over</t>
  </si>
  <si>
    <t>TOTAL</t>
  </si>
  <si>
    <t>Other Income</t>
  </si>
  <si>
    <t>California PIT</t>
  </si>
  <si>
    <t>TAXABLE INCOME</t>
  </si>
  <si>
    <t>Total Deductions</t>
  </si>
  <si>
    <t>ALIMONY RECEIVED</t>
  </si>
  <si>
    <t>CAPITAL GAIN/LOSS</t>
  </si>
  <si>
    <t>FARM  INCOME/LOSS</t>
  </si>
  <si>
    <t xml:space="preserve">FEDERAL NOL </t>
  </si>
  <si>
    <t>TOTAL CALIFORNIA ADDITIONS</t>
  </si>
  <si>
    <t>ALLOWABLE MEDICAL AND DENTAL EXPENSES</t>
  </si>
  <si>
    <t>STATE AND LOCAL INCOME TAXES</t>
  </si>
  <si>
    <t xml:space="preserve">REAL ESTATE TAX </t>
  </si>
  <si>
    <t xml:space="preserve">PERSONAL PROPERTY TAX </t>
  </si>
  <si>
    <t xml:space="preserve">OTHER TAX </t>
  </si>
  <si>
    <t xml:space="preserve">TOTAL TAX </t>
  </si>
  <si>
    <t xml:space="preserve">MORTGAGE INTEREST </t>
  </si>
  <si>
    <t>POINTS AND INVESTMENT INTEREST</t>
  </si>
  <si>
    <t xml:space="preserve">TOTAL INTEREST  </t>
  </si>
  <si>
    <t>CASH/CHECK CONTRIBUTIONS</t>
  </si>
  <si>
    <t>NON-CASH CONTRIBUTIONS</t>
  </si>
  <si>
    <t>CONTRIBUTION CARRYOVER</t>
  </si>
  <si>
    <t>TOTAL CONTRIBUTIONS</t>
  </si>
  <si>
    <t>CASUALTY AND THEFT LOSSES</t>
  </si>
  <si>
    <t>EXPENSES ALLOWED</t>
  </si>
  <si>
    <t>TOTAL FEDERAL ITEMIZED DEDUCTIONS</t>
  </si>
  <si>
    <t>STATE AND LOCAL TAXES</t>
  </si>
  <si>
    <t xml:space="preserve">OTHER ADJUSTMENTS </t>
  </si>
  <si>
    <t>CALIFORNIA ITEMIZED DEDUCTIONS</t>
  </si>
  <si>
    <t>CALIFORNIA  STANDARD DEDUCTIONS</t>
  </si>
  <si>
    <t xml:space="preserve">TOTAL DEDUCTIONS </t>
  </si>
  <si>
    <t xml:space="preserve">TAXABLE INCOME </t>
  </si>
  <si>
    <t>COMPUTED TAX</t>
  </si>
  <si>
    <t>PERSONAL EXEMPTION CREDIT</t>
  </si>
  <si>
    <t>BLIND EXEMPTION CREDIT</t>
  </si>
  <si>
    <t>SENIOR EXEMPTION CREDIT</t>
  </si>
  <si>
    <t>DEPENDENT EXEMPTION CREDIT</t>
  </si>
  <si>
    <t>TOTAL EXEMPTION ALLOWED</t>
  </si>
  <si>
    <t>TEACHERS RETENTIONS CREDIT</t>
  </si>
  <si>
    <t>MANUFACTURER'S INVESTMENT</t>
  </si>
  <si>
    <t>CR(A) E Z HIRE,SALES, USE TAX</t>
  </si>
  <si>
    <t>OTHER STATE TAX CREDITS</t>
  </si>
  <si>
    <t xml:space="preserve">OTHER SPECIAL CREDITS </t>
  </si>
  <si>
    <t>TOTAL SPECIAL CREDITS</t>
  </si>
  <si>
    <t>RENTERS CREDIT</t>
  </si>
  <si>
    <t xml:space="preserve">NET TAX </t>
  </si>
  <si>
    <t xml:space="preserve">G-1 OR 5870A TAX </t>
  </si>
  <si>
    <t xml:space="preserve">ALTERNATIVE MINIMUM TAX </t>
  </si>
  <si>
    <t xml:space="preserve">OTHER TAXES </t>
  </si>
  <si>
    <t xml:space="preserve">TAXES WITHHELD </t>
  </si>
  <si>
    <t xml:space="preserve">ESTIMATE TAXES PAID </t>
  </si>
  <si>
    <t xml:space="preserve">EXCESS SDI </t>
  </si>
  <si>
    <t>CALIFORNIA CHILD AND DEPENDENT CREDIT</t>
  </si>
  <si>
    <t>OVERPAYMENT</t>
  </si>
  <si>
    <t>CREDIT TO NEXT YEAR'S TAX</t>
  </si>
  <si>
    <t>CALIFORNIA SENIOR FUND</t>
  </si>
  <si>
    <t>TOTAL VOLUNTARY CONTRIBUTIONS</t>
  </si>
  <si>
    <t xml:space="preserve">REFUND </t>
  </si>
  <si>
    <t xml:space="preserve">TAX DUE </t>
  </si>
  <si>
    <t xml:space="preserve">REMITTANCE AMOUNT </t>
  </si>
  <si>
    <t>NUMBER</t>
  </si>
  <si>
    <t>AMOUNT</t>
  </si>
  <si>
    <t>Itermized</t>
  </si>
  <si>
    <t>Standard</t>
  </si>
  <si>
    <t>AGI per Return</t>
  </si>
  <si>
    <t>Other Itemized</t>
  </si>
  <si>
    <t>Standard Exemptions</t>
  </si>
  <si>
    <t>Total Exemptions</t>
  </si>
  <si>
    <t>Returns</t>
  </si>
  <si>
    <t>Upper Bound</t>
  </si>
  <si>
    <t>CA PIT</t>
  </si>
  <si>
    <t>Itemized</t>
  </si>
  <si>
    <t>Non-itemized</t>
  </si>
  <si>
    <t>HOUSE0</t>
  </si>
  <si>
    <t>HOUSE1</t>
  </si>
  <si>
    <t>HOUSE2</t>
  </si>
  <si>
    <t>HOUSE4</t>
  </si>
  <si>
    <t>HOUSE6</t>
  </si>
  <si>
    <t>HOUSE8</t>
  </si>
  <si>
    <t>HOUSE9</t>
  </si>
  <si>
    <t>HOUSEH</t>
  </si>
  <si>
    <t>AGI</t>
  </si>
  <si>
    <t>Taxable Income</t>
  </si>
  <si>
    <t>Per Return</t>
  </si>
  <si>
    <t>Per Itemized Return</t>
  </si>
  <si>
    <t>Descriptions</t>
  </si>
  <si>
    <t>SAM Categories</t>
  </si>
  <si>
    <t>SAM Category</t>
  </si>
  <si>
    <t>Description</t>
  </si>
  <si>
    <t>Personal Property Tax</t>
  </si>
  <si>
    <t>Total</t>
  </si>
  <si>
    <t>Check</t>
  </si>
  <si>
    <t># Returns</t>
  </si>
  <si>
    <t>Federal AGI</t>
  </si>
  <si>
    <t>Base Tax</t>
  </si>
  <si>
    <t>Total Federal PIT</t>
  </si>
  <si>
    <t>Source</t>
  </si>
  <si>
    <t>Fed PIT</t>
  </si>
  <si>
    <t>$bn</t>
  </si>
  <si>
    <t>Final 2003 Estimates</t>
  </si>
  <si>
    <t>FIRMS</t>
  </si>
  <si>
    <t>HOUSEHOLDS</t>
  </si>
  <si>
    <t>LTPRP</t>
  </si>
  <si>
    <t>LTSAU</t>
  </si>
  <si>
    <t>LTFMS</t>
  </si>
  <si>
    <t>LTHHS</t>
  </si>
  <si>
    <t>LTMSC+LSENT</t>
  </si>
  <si>
    <t>US</t>
  </si>
  <si>
    <t>CA</t>
  </si>
  <si>
    <t>LSENT</t>
  </si>
  <si>
    <t>n.a.</t>
  </si>
  <si>
    <t>CHECK</t>
  </si>
  <si>
    <t>Data from g0304.xls, Worksheet Local0304</t>
  </si>
  <si>
    <t>Aggregation of Revenues</t>
  </si>
  <si>
    <t>SHARE FOR</t>
  </si>
  <si>
    <t>DOLLARS</t>
  </si>
  <si>
    <t>Sum of General Fund</t>
  </si>
  <si>
    <t>Sum of Special Fund</t>
  </si>
  <si>
    <t>CTHHS</t>
  </si>
  <si>
    <t>CTBOZ</t>
  </si>
  <si>
    <t>CTCIG</t>
  </si>
  <si>
    <t>CTHOR</t>
  </si>
  <si>
    <t>CTEST</t>
  </si>
  <si>
    <t>CTTRL</t>
  </si>
  <si>
    <t>CTLIC</t>
  </si>
  <si>
    <t>CTDIE</t>
  </si>
  <si>
    <t>CTREG</t>
  </si>
  <si>
    <t>CTMSC</t>
  </si>
  <si>
    <t>CTINS</t>
  </si>
  <si>
    <t>CTGAS</t>
  </si>
  <si>
    <t>CTSAU</t>
  </si>
  <si>
    <t>CTBAC</t>
  </si>
  <si>
    <t>CTLAB</t>
  </si>
  <si>
    <t>CTPIT</t>
  </si>
  <si>
    <t>CTRGU</t>
  </si>
  <si>
    <t>CTSVC</t>
  </si>
  <si>
    <t>CTPAM</t>
  </si>
  <si>
    <t>TOTALS</t>
  </si>
  <si>
    <t>BOOK</t>
  </si>
  <si>
    <t>check</t>
  </si>
  <si>
    <t>Data from g0304.xls, Worksheet CA0304</t>
  </si>
  <si>
    <t>LTMSC+LS</t>
  </si>
  <si>
    <t>$ bn</t>
  </si>
  <si>
    <t>Social Security Payments</t>
  </si>
  <si>
    <t>Source:  California Budget Forecast, Nov. 2003</t>
  </si>
  <si>
    <t>(in billion $)</t>
  </si>
  <si>
    <t>OASDI</t>
  </si>
  <si>
    <t>I</t>
  </si>
  <si>
    <t>II</t>
  </si>
  <si>
    <t>III</t>
  </si>
  <si>
    <t>IV</t>
  </si>
  <si>
    <t>Average</t>
  </si>
  <si>
    <t>Less: Contributions for Social Ins.</t>
  </si>
  <si>
    <t>Use 50% for FIRMS</t>
  </si>
  <si>
    <t>Use 50% for HHs</t>
  </si>
  <si>
    <t>FTSOC</t>
  </si>
  <si>
    <t>Wages and Salaries</t>
  </si>
  <si>
    <t>FTPIT</t>
  </si>
  <si>
    <t>FTPRO</t>
  </si>
  <si>
    <t>FTDUT</t>
  </si>
  <si>
    <t>FTMSC</t>
  </si>
  <si>
    <t>CGENF</t>
  </si>
  <si>
    <t>LTMSC</t>
  </si>
  <si>
    <t>g0304</t>
  </si>
  <si>
    <t>2000 TAX RETURN DATA</t>
  </si>
  <si>
    <t>SS  Wages</t>
  </si>
  <si>
    <t>2003 CA Tax Rate Schedule</t>
  </si>
  <si>
    <t>Schedule Y: Married filing jointly</t>
  </si>
  <si>
    <t>Min income</t>
  </si>
  <si>
    <t>Max income</t>
  </si>
  <si>
    <t>Marginal rate</t>
  </si>
  <si>
    <t>HH Sector</t>
  </si>
  <si>
    <t>HOUSH</t>
  </si>
  <si>
    <t>HOUS0</t>
  </si>
  <si>
    <t>HOUS1</t>
  </si>
  <si>
    <t>HOUS2</t>
  </si>
  <si>
    <t>HOUS4</t>
  </si>
  <si>
    <t>HOUS6</t>
  </si>
  <si>
    <t>HOUS8</t>
  </si>
  <si>
    <t>HOUS9</t>
  </si>
  <si>
    <t>Sector</t>
  </si>
  <si>
    <t>(&lt;$0k)</t>
  </si>
  <si>
    <t>($0-12k)</t>
  </si>
  <si>
    <t>($12-28k)</t>
  </si>
  <si>
    <t>($200+k)</t>
  </si>
  <si>
    <t>($28-40k)</t>
  </si>
  <si>
    <t>($40-60k)</t>
  </si>
  <si>
    <t>($60-80k)</t>
  </si>
  <si>
    <t>($80-200k)</t>
  </si>
  <si>
    <t>2003 Federal Tax Rate Schedule</t>
  </si>
  <si>
    <t>Schedule Y-1: Married filing jointly</t>
  </si>
  <si>
    <t>Fed Taxable income per return</t>
  </si>
  <si>
    <t>Federal Tax Calculations</t>
  </si>
  <si>
    <t>Marginal Rate</t>
  </si>
  <si>
    <t>Rate applies to income over</t>
  </si>
  <si>
    <t>Fed Tax per return</t>
  </si>
  <si>
    <t>Total Fed PIT</t>
  </si>
  <si>
    <t>SS Wages</t>
  </si>
  <si>
    <t>SS Wages / return</t>
  </si>
  <si>
    <t>BEA (see CA Personal Income.xls)</t>
  </si>
  <si>
    <t>2003 SUMMARY DATA</t>
  </si>
  <si>
    <t>w/in workbook.  Also Gov's budget, Appendix p.27.  Average of 2002-2003 and 2003-2004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</si>
</sst>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_);_(* \(#,##0.000\);_(* &quot;-&quot;???_);_(@_)"/>
    <numFmt numFmtId="169" formatCode="0.000E+00"/>
    <numFmt numFmtId="170" formatCode="#,##0.0"/>
    <numFmt numFmtId="171" formatCode="0.0%"/>
    <numFmt numFmtId="172" formatCode="&quot;$&quot;#,##0.0_);[Red]\(&quot;$&quot;#,##0.0\)"/>
    <numFmt numFmtId="173" formatCode="_(* #,##0.000000_);_(* \(#,##0.000000\);_(* &quot;-&quot;??_);_(@_)"/>
    <numFmt numFmtId="174" formatCode="0.000000"/>
    <numFmt numFmtId="175" formatCode="#,##0.000"/>
    <numFmt numFmtId="176" formatCode="0.00000"/>
    <numFmt numFmtId="177" formatCode="0.0000"/>
    <numFmt numFmtId="178" formatCode="0.000"/>
    <numFmt numFmtId="179" formatCode="#,##0.0000"/>
    <numFmt numFmtId="180" formatCode="&quot;$&quot;#,##0"/>
  </numFmts>
  <fonts count="15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color indexed="33"/>
      <name val="Arial"/>
      <family val="2"/>
    </font>
    <font>
      <sz val="8"/>
      <color indexed="10"/>
      <name val="Arial"/>
      <family val="2"/>
    </font>
    <font>
      <sz val="8"/>
      <color indexed="3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 Rounded MT Bold"/>
      <family val="0"/>
    </font>
    <font>
      <b/>
      <sz val="12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6" fontId="2" fillId="0" borderId="0" xfId="15" applyNumberFormat="1" applyFont="1" applyAlignment="1">
      <alignment horizontal="center" wrapText="1"/>
    </xf>
    <xf numFmtId="166" fontId="2" fillId="0" borderId="0" xfId="15" applyNumberFormat="1" applyFont="1" applyAlignment="1">
      <alignment/>
    </xf>
    <xf numFmtId="166" fontId="2" fillId="0" borderId="0" xfId="15" applyNumberFormat="1" applyFont="1" applyAlignment="1">
      <alignment/>
    </xf>
    <xf numFmtId="166" fontId="1" fillId="0" borderId="0" xfId="15" applyNumberFormat="1" applyFont="1" applyAlignment="1">
      <alignment horizontal="centerContinuous" wrapText="1"/>
    </xf>
    <xf numFmtId="166" fontId="2" fillId="0" borderId="0" xfId="15" applyNumberFormat="1" applyFont="1" applyAlignment="1">
      <alignment horizontal="center"/>
    </xf>
    <xf numFmtId="167" fontId="2" fillId="0" borderId="0" xfId="15" applyNumberFormat="1" applyFont="1" applyAlignment="1">
      <alignment/>
    </xf>
    <xf numFmtId="167" fontId="2" fillId="0" borderId="0" xfId="15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/>
    </xf>
    <xf numFmtId="9" fontId="0" fillId="0" borderId="0" xfId="19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17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9" fontId="0" fillId="2" borderId="3" xfId="19" applyFill="1" applyBorder="1" applyAlignment="1">
      <alignment/>
    </xf>
    <xf numFmtId="0" fontId="0" fillId="2" borderId="9" xfId="0" applyFill="1" applyBorder="1" applyAlignment="1">
      <alignment/>
    </xf>
    <xf numFmtId="17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9" fontId="0" fillId="2" borderId="10" xfId="19" applyFill="1" applyBorder="1" applyAlignment="1">
      <alignment/>
    </xf>
    <xf numFmtId="172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/>
    </xf>
    <xf numFmtId="9" fontId="0" fillId="2" borderId="6" xfId="19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1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167" fontId="2" fillId="0" borderId="1" xfId="15" applyNumberFormat="1" applyFont="1" applyFill="1" applyBorder="1" applyAlignment="1">
      <alignment vertical="center"/>
    </xf>
    <xf numFmtId="167" fontId="2" fillId="0" borderId="2" xfId="15" applyNumberFormat="1" applyFont="1" applyFill="1" applyBorder="1" applyAlignment="1">
      <alignment horizontal="center" vertical="center"/>
    </xf>
    <xf numFmtId="167" fontId="2" fillId="0" borderId="13" xfId="15" applyNumberFormat="1" applyFont="1" applyFill="1" applyBorder="1" applyAlignment="1">
      <alignment horizontal="center" vertical="center"/>
    </xf>
    <xf numFmtId="167" fontId="2" fillId="0" borderId="14" xfId="15" applyNumberFormat="1" applyFont="1" applyFill="1" applyBorder="1" applyAlignment="1">
      <alignment horizontal="center" vertical="center"/>
    </xf>
    <xf numFmtId="167" fontId="2" fillId="0" borderId="9" xfId="15" applyNumberFormat="1" applyFont="1" applyFill="1" applyBorder="1" applyAlignment="1">
      <alignment vertical="center"/>
    </xf>
    <xf numFmtId="167" fontId="2" fillId="0" borderId="0" xfId="15" applyNumberFormat="1" applyFont="1" applyFill="1" applyBorder="1" applyAlignment="1">
      <alignment horizontal="center" vertical="center"/>
    </xf>
    <xf numFmtId="43" fontId="7" fillId="0" borderId="0" xfId="15" applyFont="1" applyFill="1" applyBorder="1" applyAlignment="1">
      <alignment horizontal="center" vertical="center"/>
    </xf>
    <xf numFmtId="167" fontId="2" fillId="0" borderId="15" xfId="15" applyNumberFormat="1" applyFont="1" applyFill="1" applyBorder="1" applyAlignment="1">
      <alignment horizontal="center" vertical="center"/>
    </xf>
    <xf numFmtId="167" fontId="2" fillId="0" borderId="7" xfId="15" applyNumberFormat="1" applyFont="1" applyFill="1" applyBorder="1" applyAlignment="1">
      <alignment horizontal="center" vertical="center"/>
    </xf>
    <xf numFmtId="167" fontId="2" fillId="0" borderId="9" xfId="15" applyNumberFormat="1" applyFont="1" applyFill="1" applyBorder="1" applyAlignment="1" quotePrefix="1">
      <alignment horizontal="left" vertical="center"/>
    </xf>
    <xf numFmtId="167" fontId="2" fillId="2" borderId="9" xfId="15" applyNumberFormat="1" applyFont="1" applyFill="1" applyBorder="1" applyAlignment="1">
      <alignment vertical="center"/>
    </xf>
    <xf numFmtId="167" fontId="2" fillId="2" borderId="0" xfId="15" applyNumberFormat="1" applyFont="1" applyFill="1" applyBorder="1" applyAlignment="1">
      <alignment horizontal="center" vertical="center"/>
    </xf>
    <xf numFmtId="43" fontId="7" fillId="2" borderId="0" xfId="15" applyFont="1" applyFill="1" applyBorder="1" applyAlignment="1">
      <alignment horizontal="center" vertical="center"/>
    </xf>
    <xf numFmtId="167" fontId="2" fillId="2" borderId="15" xfId="15" applyNumberFormat="1" applyFont="1" applyFill="1" applyBorder="1" applyAlignment="1">
      <alignment horizontal="center" vertical="center"/>
    </xf>
    <xf numFmtId="167" fontId="2" fillId="2" borderId="7" xfId="15" applyNumberFormat="1" applyFont="1" applyFill="1" applyBorder="1" applyAlignment="1">
      <alignment horizontal="center" vertical="center"/>
    </xf>
    <xf numFmtId="167" fontId="2" fillId="0" borderId="16" xfId="15" applyNumberFormat="1" applyFont="1" applyFill="1" applyBorder="1" applyAlignment="1">
      <alignment horizontal="center" vertical="center"/>
    </xf>
    <xf numFmtId="167" fontId="2" fillId="0" borderId="17" xfId="15" applyNumberFormat="1" applyFont="1" applyFill="1" applyBorder="1" applyAlignment="1">
      <alignment horizontal="center" vertical="center"/>
    </xf>
    <xf numFmtId="173" fontId="2" fillId="0" borderId="4" xfId="15" applyNumberFormat="1" applyFont="1" applyFill="1" applyBorder="1" applyAlignment="1">
      <alignment vertical="center"/>
    </xf>
    <xf numFmtId="167" fontId="2" fillId="0" borderId="5" xfId="15" applyNumberFormat="1" applyFont="1" applyFill="1" applyBorder="1" applyAlignment="1">
      <alignment horizontal="center" vertical="center"/>
    </xf>
    <xf numFmtId="167" fontId="2" fillId="0" borderId="18" xfId="15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174" fontId="2" fillId="0" borderId="22" xfId="0" applyNumberFormat="1" applyFont="1" applyFill="1" applyBorder="1" applyAlignment="1">
      <alignment horizontal="center"/>
    </xf>
    <xf numFmtId="174" fontId="2" fillId="0" borderId="23" xfId="0" applyNumberFormat="1" applyFont="1" applyFill="1" applyBorder="1" applyAlignment="1">
      <alignment horizontal="center"/>
    </xf>
    <xf numFmtId="174" fontId="2" fillId="0" borderId="24" xfId="0" applyNumberFormat="1" applyFont="1" applyFill="1" applyBorder="1" applyAlignment="1">
      <alignment horizontal="center"/>
    </xf>
    <xf numFmtId="174" fontId="2" fillId="0" borderId="25" xfId="0" applyNumberFormat="1" applyFont="1" applyFill="1" applyBorder="1" applyAlignment="1">
      <alignment horizontal="center"/>
    </xf>
    <xf numFmtId="174" fontId="2" fillId="0" borderId="8" xfId="0" applyNumberFormat="1" applyFont="1" applyFill="1" applyBorder="1" applyAlignment="1">
      <alignment horizontal="center"/>
    </xf>
    <xf numFmtId="174" fontId="2" fillId="0" borderId="26" xfId="0" applyNumberFormat="1" applyFont="1" applyFill="1" applyBorder="1" applyAlignment="1">
      <alignment horizontal="center"/>
    </xf>
    <xf numFmtId="0" fontId="2" fillId="0" borderId="27" xfId="0" applyFont="1" applyBorder="1" applyAlignment="1">
      <alignment/>
    </xf>
    <xf numFmtId="175" fontId="2" fillId="0" borderId="16" xfId="0" applyNumberFormat="1" applyFont="1" applyBorder="1" applyAlignment="1">
      <alignment/>
    </xf>
    <xf numFmtId="175" fontId="2" fillId="0" borderId="24" xfId="0" applyNumberFormat="1" applyFont="1" applyBorder="1" applyAlignment="1">
      <alignment/>
    </xf>
    <xf numFmtId="167" fontId="8" fillId="0" borderId="22" xfId="15" applyNumberFormat="1" applyFont="1" applyFill="1" applyBorder="1" applyAlignment="1">
      <alignment/>
    </xf>
    <xf numFmtId="167" fontId="8" fillId="0" borderId="23" xfId="15" applyNumberFormat="1" applyFont="1" applyFill="1" applyBorder="1" applyAlignment="1">
      <alignment/>
    </xf>
    <xf numFmtId="167" fontId="2" fillId="0" borderId="23" xfId="15" applyNumberFormat="1" applyFont="1" applyFill="1" applyBorder="1" applyAlignment="1">
      <alignment/>
    </xf>
    <xf numFmtId="167" fontId="2" fillId="0" borderId="24" xfId="15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175" fontId="2" fillId="0" borderId="15" xfId="0" applyNumberFormat="1" applyFont="1" applyBorder="1" applyAlignment="1">
      <alignment/>
    </xf>
    <xf numFmtId="175" fontId="2" fillId="0" borderId="21" xfId="0" applyNumberFormat="1" applyFont="1" applyBorder="1" applyAlignment="1">
      <alignment/>
    </xf>
    <xf numFmtId="167" fontId="8" fillId="0" borderId="20" xfId="15" applyNumberFormat="1" applyFont="1" applyFill="1" applyBorder="1" applyAlignment="1">
      <alignment/>
    </xf>
    <xf numFmtId="167" fontId="8" fillId="0" borderId="0" xfId="15" applyNumberFormat="1" applyFont="1" applyFill="1" applyBorder="1" applyAlignment="1">
      <alignment/>
    </xf>
    <xf numFmtId="167" fontId="2" fillId="0" borderId="0" xfId="15" applyNumberFormat="1" applyFont="1" applyFill="1" applyBorder="1" applyAlignment="1">
      <alignment/>
    </xf>
    <xf numFmtId="167" fontId="2" fillId="0" borderId="21" xfId="15" applyNumberFormat="1" applyFont="1" applyFill="1" applyBorder="1" applyAlignment="1">
      <alignment/>
    </xf>
    <xf numFmtId="175" fontId="9" fillId="0" borderId="21" xfId="0" applyNumberFormat="1" applyFont="1" applyBorder="1" applyAlignment="1">
      <alignment/>
    </xf>
    <xf numFmtId="0" fontId="2" fillId="0" borderId="29" xfId="0" applyFont="1" applyBorder="1" applyAlignment="1">
      <alignment/>
    </xf>
    <xf numFmtId="175" fontId="2" fillId="0" borderId="30" xfId="0" applyNumberFormat="1" applyFont="1" applyBorder="1" applyAlignment="1">
      <alignment/>
    </xf>
    <xf numFmtId="175" fontId="2" fillId="0" borderId="31" xfId="0" applyNumberFormat="1" applyFont="1" applyBorder="1" applyAlignment="1">
      <alignment/>
    </xf>
    <xf numFmtId="167" fontId="8" fillId="0" borderId="32" xfId="15" applyNumberFormat="1" applyFont="1" applyFill="1" applyBorder="1" applyAlignment="1">
      <alignment/>
    </xf>
    <xf numFmtId="167" fontId="8" fillId="0" borderId="33" xfId="15" applyNumberFormat="1" applyFont="1" applyFill="1" applyBorder="1" applyAlignment="1">
      <alignment/>
    </xf>
    <xf numFmtId="167" fontId="2" fillId="0" borderId="33" xfId="15" applyNumberFormat="1" applyFont="1" applyFill="1" applyBorder="1" applyAlignment="1">
      <alignment/>
    </xf>
    <xf numFmtId="167" fontId="2" fillId="0" borderId="31" xfId="15" applyNumberFormat="1" applyFont="1" applyFill="1" applyBorder="1" applyAlignment="1">
      <alignment/>
    </xf>
    <xf numFmtId="0" fontId="2" fillId="0" borderId="34" xfId="0" applyFont="1" applyBorder="1" applyAlignment="1">
      <alignment/>
    </xf>
    <xf numFmtId="175" fontId="2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175" fontId="2" fillId="0" borderId="0" xfId="0" applyNumberFormat="1" applyFont="1" applyBorder="1" applyAlignment="1">
      <alignment/>
    </xf>
    <xf numFmtId="175" fontId="8" fillId="0" borderId="0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167" fontId="2" fillId="0" borderId="33" xfId="15" applyNumberFormat="1" applyFont="1" applyBorder="1" applyAlignment="1">
      <alignment/>
    </xf>
    <xf numFmtId="167" fontId="2" fillId="0" borderId="31" xfId="15" applyNumberFormat="1" applyFont="1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0" fillId="0" borderId="37" xfId="0" applyBorder="1" applyAlignment="1">
      <alignment horizontal="center" wrapText="1"/>
    </xf>
    <xf numFmtId="3" fontId="0" fillId="0" borderId="37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0" fillId="0" borderId="8" xfId="0" applyNumberFormat="1" applyBorder="1" applyAlignment="1">
      <alignment/>
    </xf>
    <xf numFmtId="0" fontId="2" fillId="4" borderId="0" xfId="0" applyFont="1" applyFill="1" applyBorder="1" applyAlignment="1">
      <alignment/>
    </xf>
    <xf numFmtId="0" fontId="11" fillId="4" borderId="38" xfId="0" applyFont="1" applyFill="1" applyBorder="1" applyAlignment="1">
      <alignment horizontal="center"/>
    </xf>
    <xf numFmtId="0" fontId="11" fillId="4" borderId="39" xfId="0" applyFont="1" applyFill="1" applyBorder="1" applyAlignment="1">
      <alignment horizontal="center"/>
    </xf>
    <xf numFmtId="165" fontId="12" fillId="4" borderId="15" xfId="15" applyNumberFormat="1" applyFont="1" applyFill="1" applyBorder="1" applyAlignment="1">
      <alignment vertical="center"/>
    </xf>
    <xf numFmtId="165" fontId="12" fillId="4" borderId="0" xfId="15" applyNumberFormat="1" applyFont="1" applyFill="1" applyBorder="1" applyAlignment="1">
      <alignment vertical="center"/>
    </xf>
    <xf numFmtId="165" fontId="12" fillId="4" borderId="7" xfId="15" applyNumberFormat="1" applyFont="1" applyFill="1" applyBorder="1" applyAlignment="1">
      <alignment vertical="center"/>
    </xf>
    <xf numFmtId="167" fontId="2" fillId="4" borderId="15" xfId="15" applyNumberFormat="1" applyFont="1" applyFill="1" applyBorder="1" applyAlignment="1">
      <alignment/>
    </xf>
    <xf numFmtId="167" fontId="2" fillId="4" borderId="0" xfId="15" applyNumberFormat="1" applyFont="1" applyFill="1" applyBorder="1" applyAlignment="1">
      <alignment/>
    </xf>
    <xf numFmtId="167" fontId="2" fillId="4" borderId="7" xfId="15" applyNumberFormat="1" applyFont="1" applyFill="1" applyBorder="1" applyAlignment="1">
      <alignment/>
    </xf>
    <xf numFmtId="0" fontId="10" fillId="4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168" fontId="2" fillId="4" borderId="2" xfId="0" applyNumberFormat="1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10" fillId="4" borderId="9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40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4" borderId="41" xfId="0" applyFont="1" applyFill="1" applyBorder="1" applyAlignment="1">
      <alignment horizontal="center"/>
    </xf>
    <xf numFmtId="167" fontId="2" fillId="4" borderId="42" xfId="0" applyNumberFormat="1" applyFont="1" applyFill="1" applyBorder="1" applyAlignment="1">
      <alignment/>
    </xf>
    <xf numFmtId="0" fontId="2" fillId="4" borderId="4" xfId="0" applyFont="1" applyFill="1" applyBorder="1" applyAlignment="1" quotePrefix="1">
      <alignment horizontal="left"/>
    </xf>
    <xf numFmtId="167" fontId="2" fillId="4" borderId="18" xfId="15" applyNumberFormat="1" applyFont="1" applyFill="1" applyBorder="1" applyAlignment="1">
      <alignment/>
    </xf>
    <xf numFmtId="167" fontId="2" fillId="4" borderId="5" xfId="15" applyNumberFormat="1" applyFont="1" applyFill="1" applyBorder="1" applyAlignment="1">
      <alignment/>
    </xf>
    <xf numFmtId="167" fontId="2" fillId="4" borderId="19" xfId="15" applyNumberFormat="1" applyFont="1" applyFill="1" applyBorder="1" applyAlignment="1">
      <alignment/>
    </xf>
    <xf numFmtId="167" fontId="2" fillId="4" borderId="43" xfId="0" applyNumberFormat="1" applyFont="1" applyFill="1" applyBorder="1" applyAlignment="1">
      <alignment/>
    </xf>
    <xf numFmtId="4" fontId="0" fillId="0" borderId="7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7" xfId="0" applyNumberFormat="1" applyFill="1" applyBorder="1" applyAlignment="1">
      <alignment/>
    </xf>
    <xf numFmtId="0" fontId="0" fillId="3" borderId="44" xfId="0" applyFill="1" applyBorder="1" applyAlignment="1">
      <alignment horizontal="center" wrapText="1"/>
    </xf>
    <xf numFmtId="9" fontId="0" fillId="3" borderId="8" xfId="19" applyFill="1" applyBorder="1" applyAlignment="1">
      <alignment horizontal="center" wrapText="1"/>
    </xf>
    <xf numFmtId="4" fontId="0" fillId="3" borderId="5" xfId="0" applyNumberFormat="1" applyFill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0" fillId="3" borderId="0" xfId="0" applyNumberFormat="1" applyFill="1" applyBorder="1" applyAlignment="1">
      <alignment/>
    </xf>
    <xf numFmtId="167" fontId="0" fillId="3" borderId="7" xfId="0" applyNumberFormat="1" applyFill="1" applyBorder="1" applyAlignment="1">
      <alignment/>
    </xf>
    <xf numFmtId="167" fontId="0" fillId="3" borderId="0" xfId="19" applyNumberFormat="1" applyFill="1" applyBorder="1" applyAlignment="1">
      <alignment/>
    </xf>
    <xf numFmtId="167" fontId="0" fillId="3" borderId="10" xfId="0" applyNumberFormat="1" applyFill="1" applyBorder="1" applyAlignment="1">
      <alignment/>
    </xf>
    <xf numFmtId="167" fontId="0" fillId="3" borderId="5" xfId="0" applyNumberFormat="1" applyFill="1" applyBorder="1" applyAlignment="1">
      <alignment/>
    </xf>
    <xf numFmtId="167" fontId="0" fillId="3" borderId="19" xfId="0" applyNumberFormat="1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3" borderId="5" xfId="19" applyNumberForma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 wrapText="1"/>
    </xf>
    <xf numFmtId="180" fontId="13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5" fillId="0" borderId="0" xfId="0" applyNumberFormat="1" applyFont="1" applyAlignment="1">
      <alignment horizontal="center" wrapText="1"/>
    </xf>
    <xf numFmtId="171" fontId="14" fillId="0" borderId="0" xfId="19" applyNumberFormat="1" applyFont="1" applyAlignment="1">
      <alignment/>
    </xf>
    <xf numFmtId="171" fontId="0" fillId="0" borderId="0" xfId="19" applyNumberFormat="1" applyAlignment="1">
      <alignment/>
    </xf>
    <xf numFmtId="171" fontId="5" fillId="0" borderId="0" xfId="19" applyNumberFormat="1" applyFont="1" applyAlignment="1">
      <alignment horizontal="center" wrapText="1"/>
    </xf>
    <xf numFmtId="171" fontId="0" fillId="0" borderId="0" xfId="19" applyNumberFormat="1" applyAlignment="1">
      <alignment horizontal="center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wrapText="1"/>
    </xf>
    <xf numFmtId="169" fontId="0" fillId="0" borderId="0" xfId="0" applyNumberFormat="1" applyFill="1" applyAlignment="1">
      <alignment/>
    </xf>
    <xf numFmtId="167" fontId="0" fillId="0" borderId="8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1"/>
  <sheetViews>
    <sheetView tabSelected="1" zoomScale="75" zoomScaleNormal="75" workbookViewId="0" topLeftCell="A1">
      <selection activeCell="F18" sqref="F18"/>
    </sheetView>
  </sheetViews>
  <sheetFormatPr defaultColWidth="9.140625" defaultRowHeight="12.75"/>
  <cols>
    <col min="1" max="1" width="3.00390625" style="0" customWidth="1"/>
    <col min="2" max="2" width="9.57421875" style="0" customWidth="1"/>
    <col min="3" max="3" width="11.421875" style="0" customWidth="1"/>
    <col min="4" max="4" width="14.28125" style="0" customWidth="1"/>
    <col min="5" max="5" width="14.140625" style="0" customWidth="1"/>
    <col min="6" max="6" width="14.28125" style="0" customWidth="1"/>
    <col min="7" max="8" width="13.57421875" style="0" customWidth="1"/>
    <col min="9" max="10" width="13.421875" style="0" customWidth="1"/>
    <col min="11" max="11" width="11.28125" style="0" customWidth="1"/>
    <col min="12" max="12" width="9.140625" style="33" customWidth="1"/>
    <col min="15" max="16" width="13.57421875" style="0" customWidth="1"/>
    <col min="17" max="17" width="9.57421875" style="0" customWidth="1"/>
    <col min="23" max="23" width="9.57421875" style="0" bestFit="1" customWidth="1"/>
    <col min="24" max="24" width="14.7109375" style="0" bestFit="1" customWidth="1"/>
  </cols>
  <sheetData>
    <row r="1" spans="2:17" ht="12.75">
      <c r="B1" s="40" t="s">
        <v>232</v>
      </c>
      <c r="J1" s="19" t="s">
        <v>210</v>
      </c>
      <c r="K1" s="19" t="s">
        <v>210</v>
      </c>
      <c r="L1" s="19" t="s">
        <v>210</v>
      </c>
      <c r="M1" s="19" t="s">
        <v>210</v>
      </c>
      <c r="N1" s="19" t="s">
        <v>210</v>
      </c>
      <c r="O1" s="19" t="s">
        <v>210</v>
      </c>
      <c r="Q1" s="19" t="s">
        <v>210</v>
      </c>
    </row>
    <row r="2" spans="2:17" s="29" customFormat="1" ht="25.5">
      <c r="B2" s="29" t="s">
        <v>155</v>
      </c>
      <c r="C2" s="29" t="s">
        <v>156</v>
      </c>
      <c r="D2" s="53" t="s">
        <v>157</v>
      </c>
      <c r="E2" s="53" t="s">
        <v>70</v>
      </c>
      <c r="F2" s="53" t="s">
        <v>160</v>
      </c>
      <c r="G2" s="53" t="s">
        <v>224</v>
      </c>
      <c r="H2" s="31" t="s">
        <v>161</v>
      </c>
      <c r="I2" s="128" t="s">
        <v>163</v>
      </c>
      <c r="J2" s="29" t="s">
        <v>173</v>
      </c>
      <c r="K2" s="31" t="s">
        <v>209</v>
      </c>
      <c r="L2" s="29" t="s">
        <v>186</v>
      </c>
      <c r="M2" s="29" t="s">
        <v>190</v>
      </c>
      <c r="N2" s="29" t="s">
        <v>202</v>
      </c>
      <c r="O2" s="31" t="s">
        <v>203</v>
      </c>
      <c r="P2" s="29" t="s">
        <v>233</v>
      </c>
      <c r="Q2" s="29" t="s">
        <v>223</v>
      </c>
    </row>
    <row r="3" spans="2:17" ht="12.75">
      <c r="B3" t="s">
        <v>241</v>
      </c>
      <c r="C3" t="s">
        <v>249</v>
      </c>
      <c r="D3" s="30">
        <f>SUMIF('PIT relevant data'!$E$6:$E$64,Calcs!$B3,'PIT relevant data'!P$6:P$64)</f>
        <v>7122189</v>
      </c>
      <c r="E3" s="30">
        <f>SUMIF('PIT relevant data'!$E$6:$E$64,Calcs!$B3,'PIT relevant data'!T$6:T$64)</f>
        <v>6410872</v>
      </c>
      <c r="F3" s="30">
        <f>SUMIF('PIT relevant data'!$E$6:$E$64,Calcs!$B3,'PIT relevant data'!F$6:F$64)</f>
        <v>94198</v>
      </c>
      <c r="G3" s="30">
        <f>SUMIF('PIT relevant data'!$E$6:$E$64,Calcs!$B3,'PIT relevant data'!I$6:I$64)</f>
        <v>1389459142</v>
      </c>
      <c r="H3" s="187">
        <f>SUMIF('PIT relevant data'!$E$6:$E$64,Calcs!$B3,'PIT relevant data'!J$6:J$64)</f>
        <v>-7480138062</v>
      </c>
      <c r="I3" s="129">
        <f>SUMIF('PIT relevant data'!$E$6:$E$64,Calcs!$B3,'PIT relevant data'!Z$6:Z$64)</f>
        <v>0</v>
      </c>
      <c r="J3" s="130">
        <v>0</v>
      </c>
      <c r="K3" s="157">
        <v>0</v>
      </c>
      <c r="L3" s="130">
        <v>0</v>
      </c>
      <c r="M3" s="131">
        <v>0</v>
      </c>
      <c r="N3" s="131">
        <v>0</v>
      </c>
      <c r="O3" s="159">
        <v>0</v>
      </c>
      <c r="P3" s="30">
        <f>SUMIF('PIT relevant data'!$E$6:$E$64,Calcs!$B3,'PIT relevant data'!AB$6:AB$64)</f>
        <v>1389459142</v>
      </c>
      <c r="Q3" s="163">
        <f>P3/$P$11*'Raw from g0304'!$G$28</f>
        <v>0.08144831455500685</v>
      </c>
    </row>
    <row r="4" spans="2:17" ht="12.75">
      <c r="B4" t="s">
        <v>242</v>
      </c>
      <c r="C4" t="s">
        <v>250</v>
      </c>
      <c r="D4" s="30">
        <f>SUMIF('PIT relevant data'!$E$6:$E$64,Calcs!$B4,'PIT relevant data'!P$6:P$64)</f>
        <v>36917663</v>
      </c>
      <c r="E4" s="30">
        <f>SUMIF('PIT relevant data'!$E$6:$E$64,Calcs!$B4,'PIT relevant data'!T$6:T$64)</f>
        <v>31899618</v>
      </c>
      <c r="F4" s="30">
        <f>SUMIF('PIT relevant data'!$E$6:$E$64,Calcs!$B4,'PIT relevant data'!F$6:F$64)</f>
        <v>2637386</v>
      </c>
      <c r="G4" s="30">
        <f>SUMIF('PIT relevant data'!$E$6:$E$64,Calcs!$B4,'PIT relevant data'!I$6:I$64)</f>
        <v>13464291001</v>
      </c>
      <c r="H4" s="187">
        <f>SUMIF('PIT relevant data'!$E$6:$E$64,Calcs!$B4,'PIT relevant data'!J$6:J$64)</f>
        <v>17764006334</v>
      </c>
      <c r="I4" s="129">
        <f>SUMIF('PIT relevant data'!$E$6:$E$64,Calcs!$B4,'PIT relevant data'!Z$6:Z$64)</f>
        <v>766709239.1000001</v>
      </c>
      <c r="J4" s="130">
        <f>$H4/($H$11-$H$3)*'Raw from g0304'!$G$7</f>
        <v>0.12628824457373777</v>
      </c>
      <c r="K4" s="157">
        <f>$H4/($H$11-$H$3)*'Raw from g0304'!$G$8</f>
        <v>0.8325366111383838</v>
      </c>
      <c r="L4" s="130">
        <f>$H4/($H$11-$H$3)*'Raw from g0304'!$O$5</f>
        <v>0.022533860395298522</v>
      </c>
      <c r="M4" s="130">
        <v>0</v>
      </c>
      <c r="N4" s="130">
        <f>$H4/($H$11-$H$3)*'Raw from g0304'!$O$21</f>
        <v>0.023884166210890213</v>
      </c>
      <c r="O4" s="157">
        <f>$H4/($H$11-$H$3)*'Raw from g0304'!$O$22</f>
        <v>0.030127144336955018</v>
      </c>
      <c r="P4" s="28">
        <f>SUMIF('PIT relevant data'!$E$6:$E$64,Calcs!$B4,'PIT relevant data'!AB$6:AB$64)</f>
        <v>13464291001</v>
      </c>
      <c r="Q4" s="163">
        <f>P4/$P$11*'Raw from g0304'!$G$28</f>
        <v>0.7892594863430652</v>
      </c>
    </row>
    <row r="5" spans="2:17" ht="12.75">
      <c r="B5" t="s">
        <v>243</v>
      </c>
      <c r="C5" t="s">
        <v>251</v>
      </c>
      <c r="D5" s="30">
        <f>SUMIF('PIT relevant data'!$E$6:$E$64,Calcs!$B5,'PIT relevant data'!P$6:P$64)</f>
        <v>82322915</v>
      </c>
      <c r="E5" s="30">
        <f>SUMIF('PIT relevant data'!$E$6:$E$64,Calcs!$B5,'PIT relevant data'!T$6:T$64)</f>
        <v>420329709</v>
      </c>
      <c r="F5" s="30">
        <f>SUMIF('PIT relevant data'!$E$6:$E$64,Calcs!$B5,'PIT relevant data'!F$6:F$64)</f>
        <v>3508507</v>
      </c>
      <c r="G5" s="30">
        <f>SUMIF('PIT relevant data'!$E$6:$E$64,Calcs!$B5,'PIT relevant data'!I$6:I$64)</f>
        <v>53289100257</v>
      </c>
      <c r="H5" s="187">
        <f>SUMIF('PIT relevant data'!$E$6:$E$64,Calcs!$B5,'PIT relevant data'!J$6:J$64)</f>
        <v>69215890197</v>
      </c>
      <c r="I5" s="129">
        <f>SUMIF('PIT relevant data'!$E$6:$E$64,Calcs!$B5,'PIT relevant data'!Z$6:Z$64)</f>
        <v>5371368369.1</v>
      </c>
      <c r="J5" s="130">
        <f>$H5/($H$11-$H$3)*'Raw from g0304'!$G$7</f>
        <v>0.49207105116019345</v>
      </c>
      <c r="K5" s="157">
        <f>$H5/($H$11-$H$3)*'Raw from g0304'!$G$8</f>
        <v>3.2439057709208345</v>
      </c>
      <c r="L5" s="130">
        <f>$H5/($H$11-$H$3)*'Raw from g0304'!$O$5</f>
        <v>0.08780120753786652</v>
      </c>
      <c r="M5" s="130">
        <v>0</v>
      </c>
      <c r="N5" s="130">
        <f>$H5/($H$11-$H$3)*'Raw from g0304'!$O$21</f>
        <v>0.09306255553037872</v>
      </c>
      <c r="O5" s="157">
        <f>$H5/($H$11-$H$3)*'Raw from g0304'!$O$22</f>
        <v>0.11738777138266746</v>
      </c>
      <c r="P5" s="28">
        <f>SUMIF('PIT relevant data'!$E$6:$E$64,Calcs!$B5,'PIT relevant data'!AB$6:AB$64)</f>
        <v>53289100257</v>
      </c>
      <c r="Q5" s="163">
        <f>P5/$P$11*'Raw from g0304'!$G$28</f>
        <v>3.1237387763975235</v>
      </c>
    </row>
    <row r="6" spans="2:17" ht="12.75">
      <c r="B6" t="s">
        <v>244</v>
      </c>
      <c r="C6" t="s">
        <v>253</v>
      </c>
      <c r="D6" s="30">
        <f>SUMIF('PIT relevant data'!$E$6:$E$64,Calcs!$B6,'PIT relevant data'!P$6:P$64)</f>
        <v>89169138</v>
      </c>
      <c r="E6" s="30">
        <f>SUMIF('PIT relevant data'!$E$6:$E$64,Calcs!$B6,'PIT relevant data'!T$6:T$64)</f>
        <v>899396011</v>
      </c>
      <c r="F6" s="30">
        <f>SUMIF('PIT relevant data'!$E$6:$E$64,Calcs!$B6,'PIT relevant data'!F$6:F$64)</f>
        <v>1857127</v>
      </c>
      <c r="G6" s="30">
        <f>SUMIF('PIT relevant data'!$E$6:$E$64,Calcs!$B6,'PIT relevant data'!I$6:I$64)</f>
        <v>50583277035</v>
      </c>
      <c r="H6" s="187">
        <f>SUMIF('PIT relevant data'!$E$6:$E$64,Calcs!$B6,'PIT relevant data'!J$6:J$64)</f>
        <v>64659019085</v>
      </c>
      <c r="I6" s="129">
        <f>SUMIF('PIT relevant data'!$E$6:$E$64,Calcs!$B6,'PIT relevant data'!Z$6:Z$64)</f>
        <v>6426442649.000001</v>
      </c>
      <c r="J6" s="130">
        <f>$H6/($H$11-$H$3)*'Raw from g0304'!$G$7</f>
        <v>0.4596752479464894</v>
      </c>
      <c r="K6" s="157">
        <f>$H6/($H$11-$H$3)*'Raw from g0304'!$G$8</f>
        <v>3.030341220129289</v>
      </c>
      <c r="L6" s="130">
        <f>$H6/($H$11-$H$3)*'Raw from g0304'!$O$5</f>
        <v>0.08202076051783583</v>
      </c>
      <c r="M6" s="130">
        <v>0</v>
      </c>
      <c r="N6" s="130">
        <f>$H6/($H$11-$H$3)*'Raw from g0304'!$O$21</f>
        <v>0.08693572439813015</v>
      </c>
      <c r="O6" s="157">
        <f>$H6/($H$11-$H$3)*'Raw from g0304'!$O$22</f>
        <v>0.10965947455959311</v>
      </c>
      <c r="P6" s="28">
        <f>SUMIF('PIT relevant data'!$E$6:$E$64,Calcs!$B6,'PIT relevant data'!AB$6:AB$64)</f>
        <v>50583277035</v>
      </c>
      <c r="Q6" s="163">
        <f>P6/$P$11*'Raw from g0304'!$G$28</f>
        <v>2.9651268861634037</v>
      </c>
    </row>
    <row r="7" spans="2:17" ht="12.75">
      <c r="B7" t="s">
        <v>245</v>
      </c>
      <c r="C7" t="s">
        <v>254</v>
      </c>
      <c r="D7" s="30">
        <f>SUMIF('PIT relevant data'!$E$6:$E$64,Calcs!$B7,'PIT relevant data'!P$6:P$64)</f>
        <v>186237190</v>
      </c>
      <c r="E7" s="30">
        <f>SUMIF('PIT relevant data'!$E$6:$E$64,Calcs!$B7,'PIT relevant data'!T$6:T$64)</f>
        <v>2172646427</v>
      </c>
      <c r="F7" s="30">
        <f>SUMIF('PIT relevant data'!$E$6:$E$64,Calcs!$B7,'PIT relevant data'!F$6:F$64)</f>
        <v>1996637</v>
      </c>
      <c r="G7" s="30">
        <f>SUMIF('PIT relevant data'!$E$6:$E$64,Calcs!$B7,'PIT relevant data'!I$6:I$64)</f>
        <v>80484571291</v>
      </c>
      <c r="H7" s="187">
        <f>SUMIF('PIT relevant data'!$E$6:$E$64,Calcs!$B7,'PIT relevant data'!J$6:J$64)</f>
        <v>101485366908</v>
      </c>
      <c r="I7" s="129">
        <f>SUMIF('PIT relevant data'!$E$6:$E$64,Calcs!$B7,'PIT relevant data'!Z$6:Z$64)</f>
        <v>10904633121.85</v>
      </c>
      <c r="J7" s="130">
        <f>$H7/($H$11-$H$3)*'Raw from g0304'!$G$7</f>
        <v>0.721481888474822</v>
      </c>
      <c r="K7" s="157">
        <f>$H7/($H$11-$H$3)*'Raw from g0304'!$G$8</f>
        <v>4.756262852935875</v>
      </c>
      <c r="L7" s="130">
        <f>$H7/($H$11-$H$3)*'Raw from g0304'!$O$5</f>
        <v>0.1287354354120847</v>
      </c>
      <c r="M7" s="130">
        <v>0</v>
      </c>
      <c r="N7" s="130">
        <f>$H7/($H$11-$H$3)*'Raw from g0304'!$O$21</f>
        <v>0.13644970203396964</v>
      </c>
      <c r="O7" s="157">
        <f>$H7/($H$11-$H$3)*'Raw from g0304'!$O$22</f>
        <v>0.17211569504308386</v>
      </c>
      <c r="P7" s="28">
        <f>SUMIF('PIT relevant data'!$E$6:$E$64,Calcs!$B7,'PIT relevant data'!AB$6:AB$64)</f>
        <v>80484571291</v>
      </c>
      <c r="Q7" s="163">
        <f>P7/$P$11*'Raw from g0304'!$G$28</f>
        <v>4.717902442167849</v>
      </c>
    </row>
    <row r="8" spans="2:17" ht="12.75">
      <c r="B8" t="s">
        <v>246</v>
      </c>
      <c r="C8" t="s">
        <v>255</v>
      </c>
      <c r="D8" s="30">
        <f>SUMIF('PIT relevant data'!$E$6:$E$64,Calcs!$B8,'PIT relevant data'!P$6:P$64)</f>
        <v>194876968</v>
      </c>
      <c r="E8" s="30">
        <f>SUMIF('PIT relevant data'!$E$6:$E$64,Calcs!$B8,'PIT relevant data'!T$6:T$64)</f>
        <v>2395168889</v>
      </c>
      <c r="F8" s="30">
        <f>SUMIF('PIT relevant data'!$E$6:$E$64,Calcs!$B8,'PIT relevant data'!F$6:F$64)</f>
        <v>1158216</v>
      </c>
      <c r="G8" s="30">
        <f>SUMIF('PIT relevant data'!$E$6:$E$64,Calcs!$B8,'PIT relevant data'!I$6:I$64)</f>
        <v>66553245805</v>
      </c>
      <c r="H8" s="187">
        <f>SUMIF('PIT relevant data'!$E$6:$E$64,Calcs!$B8,'PIT relevant data'!J$6:J$64)</f>
        <v>82316722750</v>
      </c>
      <c r="I8" s="129">
        <f>SUMIF('PIT relevant data'!$E$6:$E$64,Calcs!$B8,'PIT relevant data'!Z$6:Z$64)</f>
        <v>9555848857.9</v>
      </c>
      <c r="J8" s="130">
        <f>$H8/($H$11-$H$3)*'Raw from g0304'!$G$7</f>
        <v>0.5852077633671803</v>
      </c>
      <c r="K8" s="157">
        <f>$H8/($H$11-$H$3)*'Raw from g0304'!$G$8</f>
        <v>3.857895798378232</v>
      </c>
      <c r="L8" s="130">
        <f>$H8/($H$11-$H$3)*'Raw from g0304'!$O$5</f>
        <v>0.10441977467080281</v>
      </c>
      <c r="M8" s="130">
        <v>0</v>
      </c>
      <c r="N8" s="130">
        <f>$H8/($H$11-$H$3)*'Raw from g0304'!$O$21</f>
        <v>0.11067696391966213</v>
      </c>
      <c r="O8" s="157">
        <f>$H8/($H$11-$H$3)*'Raw from g0304'!$O$22</f>
        <v>0.13960633322268878</v>
      </c>
      <c r="P8" s="28">
        <f>SUMIF('PIT relevant data'!$E$6:$E$64,Calcs!$B8,'PIT relevant data'!AB$6:AB$64)</f>
        <v>66553245805</v>
      </c>
      <c r="Q8" s="163">
        <f>P8/$P$11*'Raw from g0304'!$G$28</f>
        <v>3.9012659927371445</v>
      </c>
    </row>
    <row r="9" spans="2:17" ht="12.75">
      <c r="B9" t="s">
        <v>247</v>
      </c>
      <c r="C9" t="s">
        <v>256</v>
      </c>
      <c r="D9" s="30">
        <f>SUMIF('PIT relevant data'!$E$6:$E$64,Calcs!$B9,'PIT relevant data'!P$6:P$64)</f>
        <v>484969291</v>
      </c>
      <c r="E9" s="30">
        <f>SUMIF('PIT relevant data'!$E$6:$E$64,Calcs!$B9,'PIT relevant data'!T$6:T$64)</f>
        <v>9552906436</v>
      </c>
      <c r="F9" s="30">
        <f>SUMIF('PIT relevant data'!$E$6:$E$64,Calcs!$B9,'PIT relevant data'!F$6:F$64)</f>
        <v>1774135</v>
      </c>
      <c r="G9" s="30">
        <f>SUMIF('PIT relevant data'!$E$6:$E$64,Calcs!$B9,'PIT relevant data'!I$6:I$64)</f>
        <v>156774204743</v>
      </c>
      <c r="H9" s="187">
        <f>SUMIF('PIT relevant data'!$E$6:$E$64,Calcs!$B9,'PIT relevant data'!J$6:J$64)</f>
        <v>208863339703</v>
      </c>
      <c r="I9" s="129">
        <f>SUMIF('PIT relevant data'!$E$6:$E$64,Calcs!$B9,'PIT relevant data'!Z$6:Z$64)</f>
        <v>32431579557.92</v>
      </c>
      <c r="J9" s="130">
        <f>$H9/($H$11-$H$3)*'Raw from g0304'!$G$7</f>
        <v>1.4848556137032582</v>
      </c>
      <c r="K9" s="157">
        <f>$H9/($H$11-$H$3)*'Raw from g0304'!$G$8</f>
        <v>9.788691456080217</v>
      </c>
      <c r="L9" s="130">
        <f>$H9/($H$11-$H$3)*'Raw from g0304'!$O$5</f>
        <v>0.26494571382554954</v>
      </c>
      <c r="M9" s="130">
        <v>0</v>
      </c>
      <c r="N9" s="130">
        <f>$H9/($H$11-$H$3)*'Raw from g0304'!$O$21</f>
        <v>0.28082216517115977</v>
      </c>
      <c r="O9" s="157">
        <f>$H9/($H$11-$H$3)*'Raw from g0304'!$O$22</f>
        <v>0.3542250471892197</v>
      </c>
      <c r="P9" s="28">
        <f>SUMIF('PIT relevant data'!$E$6:$E$64,Calcs!$B9,'PIT relevant data'!AB$6:AB$64)</f>
        <v>135763603403</v>
      </c>
      <c r="Q9" s="163">
        <f>P9/$P$11*'Raw from g0304'!$G$28</f>
        <v>7.95828847415561</v>
      </c>
    </row>
    <row r="10" spans="2:17" ht="12.75">
      <c r="B10" s="36" t="s">
        <v>240</v>
      </c>
      <c r="C10" s="36" t="s">
        <v>252</v>
      </c>
      <c r="D10" s="37">
        <f>SUMIF('PIT relevant data'!$E$6:$E$64,Calcs!$B10,'PIT relevant data'!P$6:P$64)</f>
        <v>196761174</v>
      </c>
      <c r="E10" s="37">
        <f>SUMIF('PIT relevant data'!$E$6:$E$64,Calcs!$B10,'PIT relevant data'!T$6:T$64)</f>
        <v>24891072804</v>
      </c>
      <c r="F10" s="37">
        <f>SUMIF('PIT relevant data'!$E$6:$E$64,Calcs!$B10,'PIT relevant data'!F$6:F$64)</f>
        <v>414746</v>
      </c>
      <c r="G10" s="37">
        <f>SUMIF('PIT relevant data'!$E$6:$E$64,Calcs!$B10,'PIT relevant data'!I$6:I$64)</f>
        <v>133411322385</v>
      </c>
      <c r="H10" s="188">
        <f>SUMIF('PIT relevant data'!$E$6:$E$64,Calcs!$B10,'PIT relevant data'!J$6:J$64)</f>
        <v>305292467396</v>
      </c>
      <c r="I10" s="189">
        <f>SUMIF('PIT relevant data'!$E$6:$E$64,Calcs!$B10,'PIT relevant data'!Z$6:Z$64)</f>
        <v>89965577838.98999</v>
      </c>
      <c r="J10" s="132">
        <f>$H10/($H$11-$H$3)*'Raw from g0304'!$G$7</f>
        <v>2.170391580824456</v>
      </c>
      <c r="K10" s="158">
        <f>$H10/($H$11-$H$3)*'Raw from g0304'!$G$8</f>
        <v>14.307986128414615</v>
      </c>
      <c r="L10" s="132">
        <f>$H10/($H$11-$H$3)*'Raw from g0304'!$O$5</f>
        <v>0.387267247640562</v>
      </c>
      <c r="M10" s="132">
        <f>'Raw from g0304'!O9</f>
        <v>0.522086</v>
      </c>
      <c r="N10" s="132">
        <f>$H10/($H$11-$H$3)*'Raw from g0304'!$O$21</f>
        <v>0.4104736227358094</v>
      </c>
      <c r="O10" s="158">
        <f>$H10/($H$11-$H$3)*'Raw from g0304'!$O$22</f>
        <v>0.5177655342657921</v>
      </c>
      <c r="P10" s="38">
        <f>SUMIF('PIT relevant data'!$E$6:$E$64,Calcs!$B10,'PIT relevant data'!AB$6:AB$64)</f>
        <v>33179680000</v>
      </c>
      <c r="Q10" s="186">
        <f>P10/$P$11*'Raw from g0304'!$G$28</f>
        <v>1.9449503276394076</v>
      </c>
    </row>
    <row r="11" spans="2:17" ht="12.75">
      <c r="B11" t="s">
        <v>158</v>
      </c>
      <c r="D11" s="30">
        <f aca="true" t="shared" si="0" ref="D11:Q11">SUM(D3:D10)</f>
        <v>1278376528</v>
      </c>
      <c r="E11" s="30">
        <f t="shared" si="0"/>
        <v>40369830766</v>
      </c>
      <c r="F11" s="30">
        <f t="shared" si="0"/>
        <v>13440952</v>
      </c>
      <c r="G11" s="30">
        <f t="shared" si="0"/>
        <v>555949471659</v>
      </c>
      <c r="H11" s="187">
        <f t="shared" si="0"/>
        <v>842116674311</v>
      </c>
      <c r="I11" s="129">
        <f t="shared" si="0"/>
        <v>155422159633.86</v>
      </c>
      <c r="J11" s="130">
        <f t="shared" si="0"/>
        <v>6.0399713900501375</v>
      </c>
      <c r="K11" s="157">
        <f t="shared" si="0"/>
        <v>39.81761983799745</v>
      </c>
      <c r="L11" s="130">
        <f t="shared" si="0"/>
        <v>1.077724</v>
      </c>
      <c r="M11" s="130">
        <f t="shared" si="0"/>
        <v>0.522086</v>
      </c>
      <c r="N11" s="130">
        <f t="shared" si="0"/>
        <v>1.1423049</v>
      </c>
      <c r="O11" s="157">
        <f t="shared" si="0"/>
        <v>1.440887</v>
      </c>
      <c r="P11" s="34">
        <f t="shared" si="0"/>
        <v>434707227934</v>
      </c>
      <c r="Q11" s="164">
        <f t="shared" si="0"/>
        <v>25.48198070015901</v>
      </c>
    </row>
    <row r="12" spans="2:16" ht="12.75">
      <c r="B12" t="s">
        <v>159</v>
      </c>
      <c r="D12" s="54">
        <f>IF(D11='PIT relevant data'!P65,"","ERROR")</f>
      </c>
      <c r="E12" s="54">
        <f>IF(E11='PIT relevant data'!T65,"","ERROR")</f>
      </c>
      <c r="F12" s="54">
        <f>IF(F11='PIT relevant data'!F65,"","ERROR")</f>
      </c>
      <c r="G12" s="54">
        <f>IF(G11='PIT relevant data'!I65,"","ERROR")</f>
      </c>
      <c r="H12" s="54">
        <f>IF(H11='PIT relevant data'!J65,"","ERROR")</f>
      </c>
      <c r="I12" s="54">
        <f>IF(I11='PIT relevant data'!Z65,"","ERROR")</f>
      </c>
      <c r="L12"/>
      <c r="P12" s="54">
        <f>IF(P11='PIT relevant data'!AB65,"","ERROR")</f>
      </c>
    </row>
    <row r="13" spans="5:14" ht="12.75">
      <c r="E13" s="28"/>
      <c r="I13" s="32"/>
      <c r="J13" s="35"/>
      <c r="N13" s="32"/>
    </row>
    <row r="14" spans="5:11" ht="13.5" thickBot="1">
      <c r="E14" s="40" t="s">
        <v>268</v>
      </c>
      <c r="K14" s="39"/>
    </row>
    <row r="15" spans="5:12" ht="12.75">
      <c r="E15" s="41" t="s">
        <v>156</v>
      </c>
      <c r="F15" s="42" t="s">
        <v>166</v>
      </c>
      <c r="G15" s="43" t="s">
        <v>164</v>
      </c>
      <c r="H15" s="44"/>
      <c r="I15" s="44"/>
      <c r="J15" s="44"/>
      <c r="K15" s="44"/>
      <c r="L15" s="45"/>
    </row>
    <row r="16" spans="5:12" ht="12.75">
      <c r="E16" s="46" t="s">
        <v>165</v>
      </c>
      <c r="F16" s="47">
        <v>157.34756853222132</v>
      </c>
      <c r="G16" s="48" t="s">
        <v>267</v>
      </c>
      <c r="H16" s="48"/>
      <c r="I16" s="48"/>
      <c r="J16" s="48"/>
      <c r="K16" s="48"/>
      <c r="L16" s="49"/>
    </row>
    <row r="17" spans="5:12" ht="12.75">
      <c r="E17" s="46" t="s">
        <v>138</v>
      </c>
      <c r="F17" s="47">
        <f>'Raw from g0304'!J20</f>
        <v>33.913381</v>
      </c>
      <c r="G17" s="48" t="s">
        <v>269</v>
      </c>
      <c r="H17" s="48"/>
      <c r="I17" s="48"/>
      <c r="J17" s="48"/>
      <c r="K17" s="48"/>
      <c r="L17" s="49"/>
    </row>
    <row r="18" spans="5:12" ht="13.5" thickBot="1">
      <c r="E18" s="23" t="s">
        <v>170</v>
      </c>
      <c r="F18" s="50">
        <f>'Raw from g0304'!$G$4</f>
        <v>18.69056320637064</v>
      </c>
      <c r="G18" s="51" t="s">
        <v>231</v>
      </c>
      <c r="H18" s="51"/>
      <c r="I18" s="51"/>
      <c r="J18" s="51"/>
      <c r="K18" s="51"/>
      <c r="L18" s="52"/>
    </row>
    <row r="19" ht="13.5" thickBot="1"/>
    <row r="20" spans="2:33" ht="15">
      <c r="B20" s="20"/>
      <c r="C20" s="44"/>
      <c r="D20" s="62" t="s">
        <v>167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63"/>
    </row>
    <row r="21" spans="2:34" s="29" customFormat="1" ht="25.5">
      <c r="B21" s="59" t="s">
        <v>155</v>
      </c>
      <c r="C21" s="60" t="s">
        <v>156</v>
      </c>
      <c r="D21" s="60" t="s">
        <v>223</v>
      </c>
      <c r="E21" s="60" t="s">
        <v>225</v>
      </c>
      <c r="F21" s="60" t="s">
        <v>226</v>
      </c>
      <c r="G21" s="60" t="s">
        <v>227</v>
      </c>
      <c r="H21" s="160" t="s">
        <v>228</v>
      </c>
      <c r="I21" s="60" t="s">
        <v>186</v>
      </c>
      <c r="J21" s="60" t="s">
        <v>187</v>
      </c>
      <c r="K21" s="60" t="s">
        <v>188</v>
      </c>
      <c r="L21" s="161" t="s">
        <v>189</v>
      </c>
      <c r="M21" s="60" t="s">
        <v>190</v>
      </c>
      <c r="N21" s="60" t="s">
        <v>191</v>
      </c>
      <c r="O21" s="60" t="s">
        <v>192</v>
      </c>
      <c r="P21" s="60" t="s">
        <v>193</v>
      </c>
      <c r="Q21" s="60" t="s">
        <v>194</v>
      </c>
      <c r="R21" s="60" t="s">
        <v>195</v>
      </c>
      <c r="S21" s="60" t="s">
        <v>196</v>
      </c>
      <c r="T21" s="60" t="s">
        <v>197</v>
      </c>
      <c r="U21" s="60" t="s">
        <v>198</v>
      </c>
      <c r="V21" s="60" t="s">
        <v>199</v>
      </c>
      <c r="W21" s="60" t="s">
        <v>200</v>
      </c>
      <c r="X21" s="60" t="s">
        <v>201</v>
      </c>
      <c r="Y21" s="60" t="s">
        <v>202</v>
      </c>
      <c r="Z21" s="60" t="s">
        <v>203</v>
      </c>
      <c r="AA21" s="60" t="s">
        <v>204</v>
      </c>
      <c r="AB21" s="160" t="s">
        <v>229</v>
      </c>
      <c r="AC21" s="60" t="s">
        <v>170</v>
      </c>
      <c r="AD21" s="60" t="s">
        <v>171</v>
      </c>
      <c r="AE21" s="60" t="s">
        <v>172</v>
      </c>
      <c r="AF21" s="60" t="s">
        <v>173</v>
      </c>
      <c r="AG21" s="61" t="s">
        <v>230</v>
      </c>
      <c r="AH21" s="29" t="s">
        <v>68</v>
      </c>
    </row>
    <row r="22" spans="2:34" ht="12.75">
      <c r="B22" s="55" t="s">
        <v>241</v>
      </c>
      <c r="C22" s="56" t="s">
        <v>249</v>
      </c>
      <c r="D22" s="165">
        <f>Q3</f>
        <v>0.08144831455500685</v>
      </c>
      <c r="E22" s="165">
        <f>I3*$F$16/$I$11</f>
        <v>0</v>
      </c>
      <c r="F22" s="165">
        <v>0</v>
      </c>
      <c r="G22" s="165">
        <v>0</v>
      </c>
      <c r="H22" s="166">
        <v>0</v>
      </c>
      <c r="I22" s="165">
        <f>L3</f>
        <v>0</v>
      </c>
      <c r="J22" s="165">
        <v>0</v>
      </c>
      <c r="K22" s="165">
        <v>0</v>
      </c>
      <c r="L22" s="167">
        <v>0</v>
      </c>
      <c r="M22" s="165">
        <f>M3</f>
        <v>0</v>
      </c>
      <c r="N22" s="165">
        <v>0</v>
      </c>
      <c r="O22" s="165">
        <v>0</v>
      </c>
      <c r="P22" s="165">
        <v>0</v>
      </c>
      <c r="Q22" s="165">
        <v>0</v>
      </c>
      <c r="R22" s="167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f aca="true" t="shared" si="1" ref="X22:X29">E3*$F$17/E$11</f>
        <v>0.005385564926899352</v>
      </c>
      <c r="Y22" s="165">
        <f>N3</f>
        <v>0</v>
      </c>
      <c r="Z22" s="165">
        <f>O3</f>
        <v>0</v>
      </c>
      <c r="AA22" s="165">
        <v>0</v>
      </c>
      <c r="AB22" s="166">
        <v>0</v>
      </c>
      <c r="AC22" s="165">
        <f aca="true" t="shared" si="2" ref="AC22:AC29">D3*$F$18/D$11</f>
        <v>0.10413029397565543</v>
      </c>
      <c r="AD22" s="165">
        <v>0</v>
      </c>
      <c r="AE22" s="165">
        <v>0</v>
      </c>
      <c r="AF22" s="165">
        <f>J3</f>
        <v>0</v>
      </c>
      <c r="AG22" s="168">
        <f>K3</f>
        <v>0</v>
      </c>
      <c r="AH22" s="163">
        <f>SUM(D22:AG22)</f>
        <v>0.19096417345756164</v>
      </c>
    </row>
    <row r="23" spans="2:34" ht="12.75">
      <c r="B23" s="55" t="s">
        <v>242</v>
      </c>
      <c r="C23" s="56" t="s">
        <v>250</v>
      </c>
      <c r="D23" s="165">
        <f aca="true" t="shared" si="3" ref="D23:D29">Q4</f>
        <v>0.7892594863430652</v>
      </c>
      <c r="E23" s="165">
        <f aca="true" t="shared" si="4" ref="E23:E29">I4*$F$16/$I$11</f>
        <v>0.7762074264556299</v>
      </c>
      <c r="F23" s="165">
        <v>0</v>
      </c>
      <c r="G23" s="165">
        <v>0</v>
      </c>
      <c r="H23" s="166">
        <v>0</v>
      </c>
      <c r="I23" s="165">
        <f aca="true" t="shared" si="5" ref="I23:I29">L4</f>
        <v>0.022533860395298522</v>
      </c>
      <c r="J23" s="165">
        <v>0</v>
      </c>
      <c r="K23" s="165">
        <v>0</v>
      </c>
      <c r="L23" s="167">
        <v>0</v>
      </c>
      <c r="M23" s="165">
        <f aca="true" t="shared" si="6" ref="M23:M29">M4</f>
        <v>0</v>
      </c>
      <c r="N23" s="165">
        <v>0</v>
      </c>
      <c r="O23" s="165">
        <v>0</v>
      </c>
      <c r="P23" s="165">
        <v>0</v>
      </c>
      <c r="Q23" s="165">
        <v>0</v>
      </c>
      <c r="R23" s="167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f t="shared" si="1"/>
        <v>0.02679783091633825</v>
      </c>
      <c r="Y23" s="165">
        <f aca="true" t="shared" si="7" ref="Y23:Y29">N4</f>
        <v>0.023884166210890213</v>
      </c>
      <c r="Z23" s="165">
        <f aca="true" t="shared" si="8" ref="Z23:Z29">O4</f>
        <v>0.030127144336955018</v>
      </c>
      <c r="AA23" s="165">
        <v>0</v>
      </c>
      <c r="AB23" s="166">
        <v>0</v>
      </c>
      <c r="AC23" s="165">
        <f t="shared" si="2"/>
        <v>0.5397564008880104</v>
      </c>
      <c r="AD23" s="165">
        <v>0</v>
      </c>
      <c r="AE23" s="165">
        <v>0</v>
      </c>
      <c r="AF23" s="165">
        <f aca="true" t="shared" si="9" ref="AF23:AF29">J4</f>
        <v>0.12628824457373777</v>
      </c>
      <c r="AG23" s="168">
        <f aca="true" t="shared" si="10" ref="AG23:AG29">K4</f>
        <v>0.8325366111383838</v>
      </c>
      <c r="AH23" s="163">
        <f aca="true" t="shared" si="11" ref="AH23:AH31">SUM(D23:AG23)</f>
        <v>3.167391171258309</v>
      </c>
    </row>
    <row r="24" spans="2:34" ht="12.75">
      <c r="B24" s="55" t="s">
        <v>243</v>
      </c>
      <c r="C24" s="56" t="s">
        <v>251</v>
      </c>
      <c r="D24" s="165">
        <f t="shared" si="3"/>
        <v>3.1237387763975235</v>
      </c>
      <c r="E24" s="165">
        <f t="shared" si="4"/>
        <v>5.437910234678277</v>
      </c>
      <c r="F24" s="165">
        <v>0</v>
      </c>
      <c r="G24" s="165">
        <v>0</v>
      </c>
      <c r="H24" s="166">
        <v>0</v>
      </c>
      <c r="I24" s="165">
        <f t="shared" si="5"/>
        <v>0.08780120753786652</v>
      </c>
      <c r="J24" s="165">
        <v>0</v>
      </c>
      <c r="K24" s="165">
        <v>0</v>
      </c>
      <c r="L24" s="167">
        <v>0</v>
      </c>
      <c r="M24" s="165">
        <f t="shared" si="6"/>
        <v>0</v>
      </c>
      <c r="N24" s="165">
        <v>0</v>
      </c>
      <c r="O24" s="165">
        <v>0</v>
      </c>
      <c r="P24" s="165">
        <v>0</v>
      </c>
      <c r="Q24" s="165">
        <v>0</v>
      </c>
      <c r="R24" s="167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f t="shared" si="1"/>
        <v>0.35310530900074294</v>
      </c>
      <c r="Y24" s="165">
        <f t="shared" si="7"/>
        <v>0.09306255553037872</v>
      </c>
      <c r="Z24" s="165">
        <f t="shared" si="8"/>
        <v>0.11738777138266746</v>
      </c>
      <c r="AA24" s="165">
        <v>0</v>
      </c>
      <c r="AB24" s="166">
        <v>0</v>
      </c>
      <c r="AC24" s="165">
        <f t="shared" si="2"/>
        <v>1.2036059896589228</v>
      </c>
      <c r="AD24" s="165">
        <v>0</v>
      </c>
      <c r="AE24" s="165">
        <v>0</v>
      </c>
      <c r="AF24" s="165">
        <f t="shared" si="9"/>
        <v>0.49207105116019345</v>
      </c>
      <c r="AG24" s="168">
        <f t="shared" si="10"/>
        <v>3.2439057709208345</v>
      </c>
      <c r="AH24" s="163">
        <f t="shared" si="11"/>
        <v>14.152588666267407</v>
      </c>
    </row>
    <row r="25" spans="2:34" ht="12.75">
      <c r="B25" s="55" t="s">
        <v>244</v>
      </c>
      <c r="C25" s="56" t="s">
        <v>253</v>
      </c>
      <c r="D25" s="165">
        <f t="shared" si="3"/>
        <v>2.9651268861634037</v>
      </c>
      <c r="E25" s="165">
        <f t="shared" si="4"/>
        <v>6.506055040761527</v>
      </c>
      <c r="F25" s="165">
        <v>0</v>
      </c>
      <c r="G25" s="165">
        <v>0</v>
      </c>
      <c r="H25" s="166">
        <v>0</v>
      </c>
      <c r="I25" s="165">
        <f t="shared" si="5"/>
        <v>0.08202076051783583</v>
      </c>
      <c r="J25" s="165">
        <v>0</v>
      </c>
      <c r="K25" s="165">
        <v>0</v>
      </c>
      <c r="L25" s="167">
        <v>0</v>
      </c>
      <c r="M25" s="165">
        <f t="shared" si="6"/>
        <v>0</v>
      </c>
      <c r="N25" s="165">
        <v>0</v>
      </c>
      <c r="O25" s="165">
        <v>0</v>
      </c>
      <c r="P25" s="165">
        <v>0</v>
      </c>
      <c r="Q25" s="165">
        <v>0</v>
      </c>
      <c r="R25" s="167">
        <v>0</v>
      </c>
      <c r="S25" s="165">
        <v>0</v>
      </c>
      <c r="T25" s="165">
        <v>0</v>
      </c>
      <c r="U25" s="165">
        <v>0</v>
      </c>
      <c r="V25" s="165">
        <v>0</v>
      </c>
      <c r="W25" s="165">
        <v>0</v>
      </c>
      <c r="X25" s="165">
        <f t="shared" si="1"/>
        <v>0.7555533182123717</v>
      </c>
      <c r="Y25" s="165">
        <f t="shared" si="7"/>
        <v>0.08693572439813015</v>
      </c>
      <c r="Z25" s="165">
        <f t="shared" si="8"/>
        <v>0.10965947455959311</v>
      </c>
      <c r="AA25" s="165">
        <v>0</v>
      </c>
      <c r="AB25" s="166">
        <v>0</v>
      </c>
      <c r="AC25" s="165">
        <f t="shared" si="2"/>
        <v>1.30370150995653</v>
      </c>
      <c r="AD25" s="165">
        <v>0</v>
      </c>
      <c r="AE25" s="165">
        <v>0</v>
      </c>
      <c r="AF25" s="165">
        <f t="shared" si="9"/>
        <v>0.4596752479464894</v>
      </c>
      <c r="AG25" s="168">
        <f t="shared" si="10"/>
        <v>3.030341220129289</v>
      </c>
      <c r="AH25" s="163">
        <f t="shared" si="11"/>
        <v>15.299069182645168</v>
      </c>
    </row>
    <row r="26" spans="2:34" ht="12.75">
      <c r="B26" s="55" t="s">
        <v>245</v>
      </c>
      <c r="C26" s="56" t="s">
        <v>254</v>
      </c>
      <c r="D26" s="165">
        <f t="shared" si="3"/>
        <v>4.717902442167849</v>
      </c>
      <c r="E26" s="165">
        <f t="shared" si="4"/>
        <v>11.0397224662243</v>
      </c>
      <c r="F26" s="165">
        <v>0</v>
      </c>
      <c r="G26" s="165">
        <v>0</v>
      </c>
      <c r="H26" s="166">
        <v>0</v>
      </c>
      <c r="I26" s="165">
        <f t="shared" si="5"/>
        <v>0.1287354354120847</v>
      </c>
      <c r="J26" s="165">
        <v>0</v>
      </c>
      <c r="K26" s="165">
        <v>0</v>
      </c>
      <c r="L26" s="167">
        <v>0</v>
      </c>
      <c r="M26" s="165">
        <f t="shared" si="6"/>
        <v>0</v>
      </c>
      <c r="N26" s="165">
        <v>0</v>
      </c>
      <c r="O26" s="165">
        <v>0</v>
      </c>
      <c r="P26" s="165">
        <v>0</v>
      </c>
      <c r="Q26" s="165">
        <v>0</v>
      </c>
      <c r="R26" s="167">
        <v>0</v>
      </c>
      <c r="S26" s="165">
        <v>0</v>
      </c>
      <c r="T26" s="165">
        <v>0</v>
      </c>
      <c r="U26" s="165">
        <v>0</v>
      </c>
      <c r="V26" s="165">
        <v>0</v>
      </c>
      <c r="W26" s="165">
        <v>0</v>
      </c>
      <c r="X26" s="165">
        <f t="shared" si="1"/>
        <v>1.8251695550627738</v>
      </c>
      <c r="Y26" s="165">
        <f t="shared" si="7"/>
        <v>0.13644970203396964</v>
      </c>
      <c r="Z26" s="165">
        <f t="shared" si="8"/>
        <v>0.17211569504308386</v>
      </c>
      <c r="AA26" s="165">
        <v>0</v>
      </c>
      <c r="AB26" s="166">
        <v>0</v>
      </c>
      <c r="AC26" s="165">
        <f t="shared" si="2"/>
        <v>2.7228894577074545</v>
      </c>
      <c r="AD26" s="165">
        <v>0</v>
      </c>
      <c r="AE26" s="165">
        <v>0</v>
      </c>
      <c r="AF26" s="165">
        <f t="shared" si="9"/>
        <v>0.721481888474822</v>
      </c>
      <c r="AG26" s="168">
        <f t="shared" si="10"/>
        <v>4.756262852935875</v>
      </c>
      <c r="AH26" s="163">
        <f t="shared" si="11"/>
        <v>26.220729495062212</v>
      </c>
    </row>
    <row r="27" spans="2:34" ht="12.75">
      <c r="B27" s="55" t="s">
        <v>246</v>
      </c>
      <c r="C27" s="56" t="s">
        <v>255</v>
      </c>
      <c r="D27" s="165">
        <f t="shared" si="3"/>
        <v>3.9012659927371445</v>
      </c>
      <c r="E27" s="165">
        <f t="shared" si="4"/>
        <v>9.674229122758888</v>
      </c>
      <c r="F27" s="165">
        <v>0</v>
      </c>
      <c r="G27" s="165">
        <v>0</v>
      </c>
      <c r="H27" s="166">
        <v>0</v>
      </c>
      <c r="I27" s="165">
        <f t="shared" si="5"/>
        <v>0.10441977467080281</v>
      </c>
      <c r="J27" s="165">
        <v>0</v>
      </c>
      <c r="K27" s="165">
        <v>0</v>
      </c>
      <c r="L27" s="167">
        <v>0</v>
      </c>
      <c r="M27" s="165">
        <f t="shared" si="6"/>
        <v>0</v>
      </c>
      <c r="N27" s="165">
        <v>0</v>
      </c>
      <c r="O27" s="165">
        <v>0</v>
      </c>
      <c r="P27" s="165">
        <v>0</v>
      </c>
      <c r="Q27" s="165">
        <v>0</v>
      </c>
      <c r="R27" s="167">
        <v>0</v>
      </c>
      <c r="S27" s="165">
        <v>0</v>
      </c>
      <c r="T27" s="165">
        <v>0</v>
      </c>
      <c r="U27" s="165">
        <v>0</v>
      </c>
      <c r="V27" s="165">
        <v>0</v>
      </c>
      <c r="W27" s="165">
        <v>0</v>
      </c>
      <c r="X27" s="165">
        <f t="shared" si="1"/>
        <v>2.0121034334485053</v>
      </c>
      <c r="Y27" s="165">
        <f t="shared" si="7"/>
        <v>0.11067696391966213</v>
      </c>
      <c r="Z27" s="165">
        <f t="shared" si="8"/>
        <v>0.13960633322268878</v>
      </c>
      <c r="AA27" s="165">
        <v>0</v>
      </c>
      <c r="AB27" s="166">
        <v>0</v>
      </c>
      <c r="AC27" s="165">
        <f t="shared" si="2"/>
        <v>2.849207731910006</v>
      </c>
      <c r="AD27" s="165">
        <v>0</v>
      </c>
      <c r="AE27" s="165">
        <v>0</v>
      </c>
      <c r="AF27" s="165">
        <f t="shared" si="9"/>
        <v>0.5852077633671803</v>
      </c>
      <c r="AG27" s="168">
        <f t="shared" si="10"/>
        <v>3.857895798378232</v>
      </c>
      <c r="AH27" s="163">
        <f t="shared" si="11"/>
        <v>23.234612914413105</v>
      </c>
    </row>
    <row r="28" spans="2:34" ht="12.75">
      <c r="B28" s="55" t="s">
        <v>247</v>
      </c>
      <c r="C28" s="56" t="s">
        <v>256</v>
      </c>
      <c r="D28" s="165">
        <f t="shared" si="3"/>
        <v>7.95828847415561</v>
      </c>
      <c r="E28" s="165">
        <f t="shared" si="4"/>
        <v>32.8333501420879</v>
      </c>
      <c r="F28" s="165">
        <v>0</v>
      </c>
      <c r="G28" s="165">
        <v>0</v>
      </c>
      <c r="H28" s="166">
        <v>0</v>
      </c>
      <c r="I28" s="165">
        <f t="shared" si="5"/>
        <v>0.26494571382554954</v>
      </c>
      <c r="J28" s="165">
        <v>0</v>
      </c>
      <c r="K28" s="165">
        <v>0</v>
      </c>
      <c r="L28" s="167">
        <v>0</v>
      </c>
      <c r="M28" s="165">
        <f t="shared" si="6"/>
        <v>0</v>
      </c>
      <c r="N28" s="165">
        <v>0</v>
      </c>
      <c r="O28" s="165">
        <v>0</v>
      </c>
      <c r="P28" s="165">
        <v>0</v>
      </c>
      <c r="Q28" s="165">
        <v>0</v>
      </c>
      <c r="R28" s="167">
        <v>0</v>
      </c>
      <c r="S28" s="165">
        <v>0</v>
      </c>
      <c r="T28" s="165">
        <v>0</v>
      </c>
      <c r="U28" s="165">
        <v>0</v>
      </c>
      <c r="V28" s="165">
        <v>0</v>
      </c>
      <c r="W28" s="165">
        <v>0</v>
      </c>
      <c r="X28" s="165">
        <f t="shared" si="1"/>
        <v>8.025085799821412</v>
      </c>
      <c r="Y28" s="165">
        <f t="shared" si="7"/>
        <v>0.28082216517115977</v>
      </c>
      <c r="Z28" s="165">
        <f t="shared" si="8"/>
        <v>0.3542250471892197</v>
      </c>
      <c r="AA28" s="165">
        <v>0</v>
      </c>
      <c r="AB28" s="166">
        <v>0</v>
      </c>
      <c r="AC28" s="165">
        <f t="shared" si="2"/>
        <v>7.090515969317185</v>
      </c>
      <c r="AD28" s="165">
        <v>0</v>
      </c>
      <c r="AE28" s="165">
        <v>0</v>
      </c>
      <c r="AF28" s="165">
        <f t="shared" si="9"/>
        <v>1.4848556137032582</v>
      </c>
      <c r="AG28" s="168">
        <f t="shared" si="10"/>
        <v>9.788691456080217</v>
      </c>
      <c r="AH28" s="163">
        <f t="shared" si="11"/>
        <v>68.0807803813515</v>
      </c>
    </row>
    <row r="29" spans="2:34" ht="13.5" thickBot="1">
      <c r="B29" s="57" t="s">
        <v>240</v>
      </c>
      <c r="C29" s="58" t="s">
        <v>252</v>
      </c>
      <c r="D29" s="169">
        <f t="shared" si="3"/>
        <v>1.9449503276394076</v>
      </c>
      <c r="E29" s="169">
        <f t="shared" si="4"/>
        <v>91.08009409925481</v>
      </c>
      <c r="F29" s="169">
        <v>0</v>
      </c>
      <c r="G29" s="169">
        <v>0</v>
      </c>
      <c r="H29" s="170">
        <v>0</v>
      </c>
      <c r="I29" s="169">
        <f t="shared" si="5"/>
        <v>0.387267247640562</v>
      </c>
      <c r="J29" s="169">
        <v>0</v>
      </c>
      <c r="K29" s="169">
        <v>0</v>
      </c>
      <c r="L29" s="172">
        <v>0</v>
      </c>
      <c r="M29" s="169">
        <f t="shared" si="6"/>
        <v>0.522086</v>
      </c>
      <c r="N29" s="169">
        <v>0</v>
      </c>
      <c r="O29" s="169">
        <v>0</v>
      </c>
      <c r="P29" s="169">
        <v>0</v>
      </c>
      <c r="Q29" s="169">
        <v>0</v>
      </c>
      <c r="R29" s="172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f t="shared" si="1"/>
        <v>20.91018018861096</v>
      </c>
      <c r="Y29" s="169">
        <f t="shared" si="7"/>
        <v>0.4104736227358094</v>
      </c>
      <c r="Z29" s="169">
        <f t="shared" si="8"/>
        <v>0.5177655342657921</v>
      </c>
      <c r="AA29" s="169">
        <v>0</v>
      </c>
      <c r="AB29" s="170">
        <v>0</v>
      </c>
      <c r="AC29" s="169">
        <f t="shared" si="2"/>
        <v>2.8767558529568777</v>
      </c>
      <c r="AD29" s="169">
        <v>0</v>
      </c>
      <c r="AE29" s="169">
        <v>0</v>
      </c>
      <c r="AF29" s="169">
        <f t="shared" si="9"/>
        <v>2.170391580824456</v>
      </c>
      <c r="AG29" s="171">
        <f t="shared" si="10"/>
        <v>14.307986128414615</v>
      </c>
      <c r="AH29" s="163">
        <f t="shared" si="11"/>
        <v>135.1279505823433</v>
      </c>
    </row>
    <row r="30" spans="2:34" ht="13.5" thickBot="1">
      <c r="B30" s="57" t="s">
        <v>68</v>
      </c>
      <c r="C30" s="58"/>
      <c r="D30" s="169">
        <f>SUM(D22:D29)</f>
        <v>25.48198070015901</v>
      </c>
      <c r="E30" s="169">
        <f aca="true" t="shared" si="12" ref="E30:AG30">SUM(E22:E29)</f>
        <v>157.34756853222132</v>
      </c>
      <c r="F30" s="169">
        <f t="shared" si="12"/>
        <v>0</v>
      </c>
      <c r="G30" s="169">
        <f t="shared" si="12"/>
        <v>0</v>
      </c>
      <c r="H30" s="170">
        <f t="shared" si="12"/>
        <v>0</v>
      </c>
      <c r="I30" s="169">
        <f t="shared" si="12"/>
        <v>1.077724</v>
      </c>
      <c r="J30" s="169">
        <f t="shared" si="12"/>
        <v>0</v>
      </c>
      <c r="K30" s="169">
        <f t="shared" si="12"/>
        <v>0</v>
      </c>
      <c r="L30" s="169">
        <f t="shared" si="12"/>
        <v>0</v>
      </c>
      <c r="M30" s="169">
        <f t="shared" si="12"/>
        <v>0.522086</v>
      </c>
      <c r="N30" s="169">
        <f t="shared" si="12"/>
        <v>0</v>
      </c>
      <c r="O30" s="169">
        <f t="shared" si="12"/>
        <v>0</v>
      </c>
      <c r="P30" s="169">
        <f t="shared" si="12"/>
        <v>0</v>
      </c>
      <c r="Q30" s="169">
        <f t="shared" si="12"/>
        <v>0</v>
      </c>
      <c r="R30" s="169">
        <f t="shared" si="12"/>
        <v>0</v>
      </c>
      <c r="S30" s="169">
        <f t="shared" si="12"/>
        <v>0</v>
      </c>
      <c r="T30" s="169">
        <f t="shared" si="12"/>
        <v>0</v>
      </c>
      <c r="U30" s="169">
        <f t="shared" si="12"/>
        <v>0</v>
      </c>
      <c r="V30" s="169">
        <f t="shared" si="12"/>
        <v>0</v>
      </c>
      <c r="W30" s="169">
        <f t="shared" si="12"/>
        <v>0</v>
      </c>
      <c r="X30" s="169">
        <f t="shared" si="12"/>
        <v>33.913381</v>
      </c>
      <c r="Y30" s="169">
        <f t="shared" si="12"/>
        <v>1.1423049</v>
      </c>
      <c r="Z30" s="169">
        <f t="shared" si="12"/>
        <v>1.440887</v>
      </c>
      <c r="AA30" s="169">
        <f t="shared" si="12"/>
        <v>0</v>
      </c>
      <c r="AB30" s="170">
        <f t="shared" si="12"/>
        <v>0</v>
      </c>
      <c r="AC30" s="169">
        <f t="shared" si="12"/>
        <v>18.69056320637064</v>
      </c>
      <c r="AD30" s="169">
        <f t="shared" si="12"/>
        <v>0</v>
      </c>
      <c r="AE30" s="169">
        <f t="shared" si="12"/>
        <v>0</v>
      </c>
      <c r="AF30" s="169">
        <f t="shared" si="12"/>
        <v>6.0399713900501375</v>
      </c>
      <c r="AG30" s="171">
        <f t="shared" si="12"/>
        <v>39.81761983799745</v>
      </c>
      <c r="AH30" s="163">
        <f t="shared" si="11"/>
        <v>285.4740865667985</v>
      </c>
    </row>
    <row r="31" spans="2:34" ht="13.5" thickBot="1">
      <c r="B31" s="57" t="s">
        <v>159</v>
      </c>
      <c r="C31" s="162"/>
      <c r="D31" s="169">
        <f>Q11</f>
        <v>25.48198070015901</v>
      </c>
      <c r="E31" s="169">
        <f>F16</f>
        <v>157.34756853222132</v>
      </c>
      <c r="F31" s="169">
        <v>0</v>
      </c>
      <c r="G31" s="169">
        <v>0</v>
      </c>
      <c r="H31" s="169">
        <v>0</v>
      </c>
      <c r="I31" s="169">
        <f>L11</f>
        <v>1.077724</v>
      </c>
      <c r="J31" s="169">
        <v>0</v>
      </c>
      <c r="K31" s="169">
        <v>0</v>
      </c>
      <c r="L31" s="172">
        <v>0</v>
      </c>
      <c r="M31" s="169">
        <f>M11</f>
        <v>0.522086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f>F17</f>
        <v>33.913381</v>
      </c>
      <c r="Y31" s="169">
        <f>N11</f>
        <v>1.1423049</v>
      </c>
      <c r="Z31" s="169">
        <f>O11</f>
        <v>1.440887</v>
      </c>
      <c r="AA31" s="169">
        <v>0</v>
      </c>
      <c r="AB31" s="169">
        <v>0</v>
      </c>
      <c r="AC31" s="169">
        <f>F18</f>
        <v>18.69056320637064</v>
      </c>
      <c r="AD31" s="169">
        <v>0</v>
      </c>
      <c r="AE31" s="169">
        <v>0</v>
      </c>
      <c r="AF31" s="169">
        <f>J11</f>
        <v>6.0399713900501375</v>
      </c>
      <c r="AG31" s="171">
        <f>K11</f>
        <v>39.81761983799745</v>
      </c>
      <c r="AH31" s="163">
        <f t="shared" si="11"/>
        <v>285.4740865667985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8"/>
  <sheetViews>
    <sheetView zoomScale="75" zoomScaleNormal="75" workbookViewId="0" topLeftCell="A1">
      <selection activeCell="G18" sqref="G18"/>
    </sheetView>
  </sheetViews>
  <sheetFormatPr defaultColWidth="9.140625" defaultRowHeight="12.75"/>
  <cols>
    <col min="1" max="1" width="3.8515625" style="0" customWidth="1"/>
    <col min="2" max="2" width="15.7109375" style="0" customWidth="1"/>
    <col min="7" max="7" width="12.57421875" style="0" customWidth="1"/>
  </cols>
  <sheetData>
    <row r="2" spans="2:11" ht="13.5" thickBot="1">
      <c r="B2" s="40" t="s">
        <v>180</v>
      </c>
      <c r="I2" s="127" t="s">
        <v>208</v>
      </c>
      <c r="J2" s="126"/>
      <c r="K2" s="126"/>
    </row>
    <row r="3" spans="2:15" ht="12.75">
      <c r="B3" s="64"/>
      <c r="C3" s="65" t="s">
        <v>68</v>
      </c>
      <c r="D3" s="65" t="s">
        <v>168</v>
      </c>
      <c r="E3" s="65" t="s">
        <v>169</v>
      </c>
      <c r="F3" s="66" t="s">
        <v>168</v>
      </c>
      <c r="G3" s="67" t="s">
        <v>169</v>
      </c>
      <c r="I3" s="85" t="s">
        <v>181</v>
      </c>
      <c r="J3" s="86"/>
      <c r="K3" s="87"/>
      <c r="L3" s="88" t="s">
        <v>182</v>
      </c>
      <c r="M3" s="89" t="s">
        <v>182</v>
      </c>
      <c r="N3" s="89" t="s">
        <v>183</v>
      </c>
      <c r="O3" s="90" t="s">
        <v>183</v>
      </c>
    </row>
    <row r="4" spans="2:15" ht="12.75">
      <c r="B4" s="68" t="s">
        <v>170</v>
      </c>
      <c r="C4" s="69">
        <v>24.92075094182752</v>
      </c>
      <c r="D4" s="70">
        <v>0.25</v>
      </c>
      <c r="E4" s="70">
        <v>0.75</v>
      </c>
      <c r="F4" s="71">
        <v>6.23018773545688</v>
      </c>
      <c r="G4" s="72">
        <v>18.69056320637064</v>
      </c>
      <c r="I4" s="85"/>
      <c r="J4" s="86" t="s">
        <v>184</v>
      </c>
      <c r="K4" s="87" t="s">
        <v>185</v>
      </c>
      <c r="L4" s="91" t="s">
        <v>168</v>
      </c>
      <c r="M4" s="92" t="s">
        <v>169</v>
      </c>
      <c r="N4" s="92" t="s">
        <v>168</v>
      </c>
      <c r="O4" s="93" t="s">
        <v>169</v>
      </c>
    </row>
    <row r="5" spans="2:15" ht="12.75">
      <c r="B5" s="68" t="s">
        <v>171</v>
      </c>
      <c r="C5" s="69">
        <v>7.653283176682787</v>
      </c>
      <c r="D5" s="70">
        <v>1</v>
      </c>
      <c r="E5" s="70">
        <v>0</v>
      </c>
      <c r="F5" s="71">
        <v>7.653283176682787</v>
      </c>
      <c r="G5" s="72">
        <v>0</v>
      </c>
      <c r="I5" s="94" t="s">
        <v>186</v>
      </c>
      <c r="J5" s="95">
        <v>0.354909</v>
      </c>
      <c r="K5" s="96">
        <v>0.722815</v>
      </c>
      <c r="L5" s="97">
        <v>0</v>
      </c>
      <c r="M5" s="98">
        <v>1</v>
      </c>
      <c r="N5" s="99">
        <v>0</v>
      </c>
      <c r="O5" s="100">
        <v>1.077724</v>
      </c>
    </row>
    <row r="6" spans="2:15" ht="12.75">
      <c r="B6" s="68" t="s">
        <v>172</v>
      </c>
      <c r="C6" s="69">
        <v>17.16190411002688</v>
      </c>
      <c r="D6" s="70">
        <v>1</v>
      </c>
      <c r="E6" s="70">
        <v>0</v>
      </c>
      <c r="F6" s="71">
        <v>17.16190411002688</v>
      </c>
      <c r="G6" s="72">
        <v>0</v>
      </c>
      <c r="I6" s="101" t="s">
        <v>187</v>
      </c>
      <c r="J6" s="102">
        <v>0.291282</v>
      </c>
      <c r="K6" s="103">
        <v>0</v>
      </c>
      <c r="L6" s="104">
        <v>1</v>
      </c>
      <c r="M6" s="105">
        <v>0</v>
      </c>
      <c r="N6" s="106">
        <v>0.291282</v>
      </c>
      <c r="O6" s="107">
        <v>0</v>
      </c>
    </row>
    <row r="7" spans="2:15" ht="12.75">
      <c r="B7" s="68" t="s">
        <v>173</v>
      </c>
      <c r="C7" s="69">
        <v>6.0399713900501375</v>
      </c>
      <c r="D7" s="70">
        <v>0</v>
      </c>
      <c r="E7" s="70">
        <v>1</v>
      </c>
      <c r="F7" s="71">
        <v>0</v>
      </c>
      <c r="G7" s="72">
        <v>6.0399713900501375</v>
      </c>
      <c r="I7" s="101" t="s">
        <v>188</v>
      </c>
      <c r="J7" s="102">
        <v>0.114947</v>
      </c>
      <c r="K7" s="103">
        <v>0.940356</v>
      </c>
      <c r="L7" s="104">
        <v>1</v>
      </c>
      <c r="M7" s="105">
        <v>0</v>
      </c>
      <c r="N7" s="106">
        <v>1.0553029999999999</v>
      </c>
      <c r="O7" s="107">
        <v>0</v>
      </c>
    </row>
    <row r="8" spans="2:15" ht="12.75">
      <c r="B8" s="73" t="s">
        <v>174</v>
      </c>
      <c r="C8" s="69">
        <v>53.0901597839966</v>
      </c>
      <c r="D8" s="70">
        <v>0.25</v>
      </c>
      <c r="E8" s="70">
        <v>0.75</v>
      </c>
      <c r="F8" s="71">
        <v>13.27253994599915</v>
      </c>
      <c r="G8" s="72">
        <v>39.81761983799745</v>
      </c>
      <c r="I8" s="101" t="s">
        <v>189</v>
      </c>
      <c r="J8" s="102">
        <v>0.002036</v>
      </c>
      <c r="K8" s="103">
        <v>0.040101</v>
      </c>
      <c r="L8" s="104">
        <v>1</v>
      </c>
      <c r="M8" s="105">
        <v>0</v>
      </c>
      <c r="N8" s="106">
        <v>0.042137</v>
      </c>
      <c r="O8" s="107">
        <v>0</v>
      </c>
    </row>
    <row r="9" spans="2:15" ht="12.75">
      <c r="B9" s="74" t="s">
        <v>175</v>
      </c>
      <c r="C9" s="75">
        <v>43.656037</v>
      </c>
      <c r="D9" s="76">
        <v>0.25</v>
      </c>
      <c r="E9" s="76">
        <v>0.75</v>
      </c>
      <c r="F9" s="77">
        <v>10.91400925</v>
      </c>
      <c r="G9" s="78">
        <v>32.74202775</v>
      </c>
      <c r="I9" s="101" t="s">
        <v>190</v>
      </c>
      <c r="J9" s="102">
        <v>0.522086</v>
      </c>
      <c r="K9" s="103">
        <v>0</v>
      </c>
      <c r="L9" s="104">
        <v>0</v>
      </c>
      <c r="M9" s="105">
        <v>1</v>
      </c>
      <c r="N9" s="106">
        <v>0</v>
      </c>
      <c r="O9" s="107">
        <v>0.522086</v>
      </c>
    </row>
    <row r="10" spans="2:15" ht="12.75">
      <c r="B10" s="74" t="s">
        <v>176</v>
      </c>
      <c r="C10" s="75">
        <v>75.00858099999999</v>
      </c>
      <c r="D10" s="76">
        <v>0.25</v>
      </c>
      <c r="E10" s="76">
        <v>0.75</v>
      </c>
      <c r="F10" s="77">
        <v>18.752145249999998</v>
      </c>
      <c r="G10" s="78">
        <v>56.256435749999994</v>
      </c>
      <c r="I10" s="101" t="s">
        <v>191</v>
      </c>
      <c r="J10" s="102">
        <v>0.015791</v>
      </c>
      <c r="K10" s="103">
        <v>0.002388</v>
      </c>
      <c r="L10" s="104">
        <v>1</v>
      </c>
      <c r="M10" s="105">
        <v>0</v>
      </c>
      <c r="N10" s="106">
        <v>0.018179</v>
      </c>
      <c r="O10" s="107">
        <v>0</v>
      </c>
    </row>
    <row r="11" spans="2:15" ht="12.75">
      <c r="B11" s="74" t="s">
        <v>177</v>
      </c>
      <c r="C11" s="75" t="s">
        <v>178</v>
      </c>
      <c r="D11" s="76">
        <v>0.25</v>
      </c>
      <c r="E11" s="76">
        <v>0.75</v>
      </c>
      <c r="F11" s="77"/>
      <c r="G11" s="78"/>
      <c r="I11" s="101" t="s">
        <v>192</v>
      </c>
      <c r="J11" s="102">
        <v>0</v>
      </c>
      <c r="K11" s="103">
        <v>1.900871</v>
      </c>
      <c r="L11" s="104">
        <v>1</v>
      </c>
      <c r="M11" s="105">
        <v>0</v>
      </c>
      <c r="N11" s="106">
        <v>1.900871</v>
      </c>
      <c r="O11" s="107">
        <v>0</v>
      </c>
    </row>
    <row r="12" spans="2:15" ht="12.75">
      <c r="B12" s="68" t="s">
        <v>68</v>
      </c>
      <c r="C12" s="69">
        <v>227.5306874025839</v>
      </c>
      <c r="D12" s="69"/>
      <c r="E12" s="69"/>
      <c r="F12" s="79">
        <v>73.9840694681657</v>
      </c>
      <c r="G12" s="80">
        <v>153.54661793441824</v>
      </c>
      <c r="I12" s="101" t="s">
        <v>193</v>
      </c>
      <c r="J12" s="102">
        <v>0</v>
      </c>
      <c r="K12" s="103">
        <v>0.48385</v>
      </c>
      <c r="L12" s="104">
        <v>1</v>
      </c>
      <c r="M12" s="105">
        <v>0</v>
      </c>
      <c r="N12" s="106">
        <v>0.48385</v>
      </c>
      <c r="O12" s="107">
        <v>0</v>
      </c>
    </row>
    <row r="13" spans="2:15" ht="13.5" thickBot="1">
      <c r="B13" s="81" t="s">
        <v>179</v>
      </c>
      <c r="C13" s="82">
        <v>0</v>
      </c>
      <c r="D13" s="82"/>
      <c r="E13" s="82"/>
      <c r="F13" s="83"/>
      <c r="G13" s="84"/>
      <c r="I13" s="101" t="s">
        <v>194</v>
      </c>
      <c r="J13" s="102">
        <v>0</v>
      </c>
      <c r="K13" s="103">
        <v>2.127691</v>
      </c>
      <c r="L13" s="104">
        <v>1</v>
      </c>
      <c r="M13" s="105">
        <v>0</v>
      </c>
      <c r="N13" s="106">
        <v>2.127691</v>
      </c>
      <c r="O13" s="107">
        <v>0</v>
      </c>
    </row>
    <row r="14" spans="9:15" ht="12.75">
      <c r="I14" s="101" t="s">
        <v>195</v>
      </c>
      <c r="J14" s="102">
        <v>11.341117</v>
      </c>
      <c r="K14" s="103">
        <v>-0.105614</v>
      </c>
      <c r="L14" s="104">
        <v>1</v>
      </c>
      <c r="M14" s="105">
        <v>0</v>
      </c>
      <c r="N14" s="106">
        <v>11.235503000000001</v>
      </c>
      <c r="O14" s="107">
        <v>0</v>
      </c>
    </row>
    <row r="15" spans="9:15" ht="12.75">
      <c r="I15" s="101" t="s">
        <v>196</v>
      </c>
      <c r="J15" s="102">
        <v>1.932392</v>
      </c>
      <c r="K15" s="103">
        <v>0</v>
      </c>
      <c r="L15" s="104">
        <v>1</v>
      </c>
      <c r="M15" s="105">
        <v>0</v>
      </c>
      <c r="N15" s="106">
        <v>1.932392</v>
      </c>
      <c r="O15" s="107">
        <v>0</v>
      </c>
    </row>
    <row r="16" spans="9:15" ht="12.75">
      <c r="I16" s="101" t="s">
        <v>197</v>
      </c>
      <c r="J16" s="102">
        <v>0</v>
      </c>
      <c r="K16" s="103">
        <v>2.767591</v>
      </c>
      <c r="L16" s="104">
        <v>1</v>
      </c>
      <c r="M16" s="105">
        <v>0</v>
      </c>
      <c r="N16" s="106">
        <v>2.767591</v>
      </c>
      <c r="O16" s="107">
        <v>0</v>
      </c>
    </row>
    <row r="17" spans="9:15" ht="12.75">
      <c r="I17" s="101" t="s">
        <v>198</v>
      </c>
      <c r="J17" s="102">
        <v>23.064569</v>
      </c>
      <c r="K17" s="103">
        <v>2.526822</v>
      </c>
      <c r="L17" s="104">
        <v>1</v>
      </c>
      <c r="M17" s="105">
        <v>0</v>
      </c>
      <c r="N17" s="106">
        <v>25.591390999999998</v>
      </c>
      <c r="O17" s="107">
        <v>0</v>
      </c>
    </row>
    <row r="18" spans="9:15" ht="12.75">
      <c r="I18" s="101" t="s">
        <v>199</v>
      </c>
      <c r="J18" s="102">
        <v>7.13478</v>
      </c>
      <c r="K18" s="103">
        <v>0</v>
      </c>
      <c r="L18" s="104">
        <v>1</v>
      </c>
      <c r="M18" s="105">
        <v>0</v>
      </c>
      <c r="N18" s="106">
        <v>7.13478</v>
      </c>
      <c r="O18" s="107">
        <v>0</v>
      </c>
    </row>
    <row r="19" spans="9:15" ht="12.75">
      <c r="I19" s="101" t="s">
        <v>200</v>
      </c>
      <c r="J19" s="102">
        <v>0</v>
      </c>
      <c r="K19" s="108">
        <v>6.30338394</v>
      </c>
      <c r="L19" s="104">
        <v>1</v>
      </c>
      <c r="M19" s="105">
        <v>0</v>
      </c>
      <c r="N19" s="106">
        <v>6.30338394</v>
      </c>
      <c r="O19" s="107">
        <v>0</v>
      </c>
    </row>
    <row r="20" spans="9:15" ht="12.75">
      <c r="I20" s="101" t="s">
        <v>201</v>
      </c>
      <c r="J20" s="102">
        <v>33.913381</v>
      </c>
      <c r="K20" s="103">
        <v>0</v>
      </c>
      <c r="L20" s="104">
        <v>0</v>
      </c>
      <c r="M20" s="105">
        <v>1</v>
      </c>
      <c r="N20" s="106">
        <v>0</v>
      </c>
      <c r="O20" s="107">
        <v>33.913381</v>
      </c>
    </row>
    <row r="21" spans="9:15" ht="13.5" thickBot="1">
      <c r="I21" s="101" t="s">
        <v>202</v>
      </c>
      <c r="J21" s="102">
        <v>0.068924</v>
      </c>
      <c r="K21" s="103">
        <v>3.738759</v>
      </c>
      <c r="L21" s="104">
        <v>0.7</v>
      </c>
      <c r="M21" s="105">
        <v>0.3</v>
      </c>
      <c r="N21" s="106">
        <v>2.6653781</v>
      </c>
      <c r="O21" s="107">
        <v>1.1423049</v>
      </c>
    </row>
    <row r="22" spans="2:15" ht="12.75">
      <c r="B22" s="142" t="s">
        <v>211</v>
      </c>
      <c r="C22" s="143"/>
      <c r="D22" s="143"/>
      <c r="E22" s="143"/>
      <c r="F22" s="144"/>
      <c r="G22" s="145"/>
      <c r="I22" s="101" t="s">
        <v>203</v>
      </c>
      <c r="J22" s="102">
        <v>0.038594</v>
      </c>
      <c r="K22" s="103">
        <v>1.402293</v>
      </c>
      <c r="L22" s="104">
        <v>0</v>
      </c>
      <c r="M22" s="105">
        <v>1</v>
      </c>
      <c r="N22" s="106">
        <v>0</v>
      </c>
      <c r="O22" s="107">
        <v>1.440887</v>
      </c>
    </row>
    <row r="23" spans="2:15" ht="13.5" thickBot="1">
      <c r="B23" s="146" t="s">
        <v>212</v>
      </c>
      <c r="C23" s="133"/>
      <c r="D23" s="133"/>
      <c r="E23" s="133"/>
      <c r="F23" s="133"/>
      <c r="G23" s="147"/>
      <c r="I23" s="109" t="s">
        <v>204</v>
      </c>
      <c r="J23" s="110">
        <v>0.306699</v>
      </c>
      <c r="K23" s="111">
        <v>0.226341</v>
      </c>
      <c r="L23" s="112">
        <v>1</v>
      </c>
      <c r="M23" s="113">
        <v>0</v>
      </c>
      <c r="N23" s="114">
        <v>0.53304</v>
      </c>
      <c r="O23" s="115">
        <v>0</v>
      </c>
    </row>
    <row r="24" spans="2:15" ht="13.5" thickTop="1">
      <c r="B24" s="146" t="s">
        <v>213</v>
      </c>
      <c r="C24" s="190">
        <v>2003</v>
      </c>
      <c r="D24" s="191"/>
      <c r="E24" s="191"/>
      <c r="F24" s="192"/>
      <c r="G24" s="148"/>
      <c r="I24" s="116"/>
      <c r="J24" s="117"/>
      <c r="K24" s="117"/>
      <c r="L24" s="118"/>
      <c r="M24" s="118"/>
      <c r="N24" s="118"/>
      <c r="O24" s="119"/>
    </row>
    <row r="25" spans="2:15" ht="12.75">
      <c r="B25" s="149" t="s">
        <v>214</v>
      </c>
      <c r="C25" s="134" t="s">
        <v>215</v>
      </c>
      <c r="D25" s="135" t="s">
        <v>216</v>
      </c>
      <c r="E25" s="135" t="s">
        <v>217</v>
      </c>
      <c r="F25" s="135" t="s">
        <v>218</v>
      </c>
      <c r="G25" s="150" t="s">
        <v>219</v>
      </c>
      <c r="I25" s="85" t="s">
        <v>205</v>
      </c>
      <c r="J25" s="120">
        <v>79.10150699999998</v>
      </c>
      <c r="K25" s="120">
        <v>23.077647940000002</v>
      </c>
      <c r="L25" s="86"/>
      <c r="M25" s="86"/>
      <c r="N25" s="86"/>
      <c r="O25" s="87"/>
    </row>
    <row r="26" spans="2:15" ht="12.75">
      <c r="B26" s="149" t="s">
        <v>220</v>
      </c>
      <c r="C26" s="136">
        <v>50.708515522625916</v>
      </c>
      <c r="D26" s="137">
        <v>50.68780351998531</v>
      </c>
      <c r="E26" s="137">
        <v>50.99590655866086</v>
      </c>
      <c r="F26" s="138">
        <v>51.46362</v>
      </c>
      <c r="G26" s="151">
        <v>50.96396140031802</v>
      </c>
      <c r="I26" s="85" t="s">
        <v>206</v>
      </c>
      <c r="J26" s="121">
        <v>79.101504</v>
      </c>
      <c r="K26" s="121">
        <v>23.07764394</v>
      </c>
      <c r="L26" s="106"/>
      <c r="M26" s="106" t="s">
        <v>158</v>
      </c>
      <c r="N26" s="106">
        <v>64.08277204</v>
      </c>
      <c r="O26" s="107">
        <v>38.096382899999995</v>
      </c>
    </row>
    <row r="27" spans="2:15" ht="12.75">
      <c r="B27" s="149" t="s">
        <v>221</v>
      </c>
      <c r="C27" s="139">
        <v>25.354257761312958</v>
      </c>
      <c r="D27" s="140">
        <v>25.343901759992654</v>
      </c>
      <c r="E27" s="140">
        <v>25.49795327933043</v>
      </c>
      <c r="F27" s="141">
        <v>25.73181</v>
      </c>
      <c r="G27" s="151">
        <v>25.48198070015901</v>
      </c>
      <c r="I27" s="85" t="s">
        <v>179</v>
      </c>
      <c r="J27" s="120">
        <v>2.9999999782148734E-06</v>
      </c>
      <c r="K27" s="120">
        <v>4.000000000559112E-06</v>
      </c>
      <c r="L27" s="106"/>
      <c r="M27" s="106" t="s">
        <v>207</v>
      </c>
      <c r="N27" s="106" t="e">
        <v>#REF!</v>
      </c>
      <c r="O27" s="107"/>
    </row>
    <row r="28" spans="2:15" ht="13.5" thickBot="1">
      <c r="B28" s="152" t="s">
        <v>222</v>
      </c>
      <c r="C28" s="153">
        <v>25.354257761312958</v>
      </c>
      <c r="D28" s="154">
        <v>25.343901759992654</v>
      </c>
      <c r="E28" s="154">
        <v>25.49795327933043</v>
      </c>
      <c r="F28" s="155">
        <v>25.73181</v>
      </c>
      <c r="G28" s="156">
        <v>25.48198070015901</v>
      </c>
      <c r="I28" s="122"/>
      <c r="J28" s="123"/>
      <c r="K28" s="123"/>
      <c r="L28" s="123"/>
      <c r="M28" s="123"/>
      <c r="N28" s="124"/>
      <c r="O28" s="125"/>
    </row>
  </sheetData>
  <mergeCells count="1">
    <mergeCell ref="C24:F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25"/>
  <sheetViews>
    <sheetView workbookViewId="0" topLeftCell="A1">
      <selection activeCell="E19" sqref="E19:E28"/>
    </sheetView>
  </sheetViews>
  <sheetFormatPr defaultColWidth="9.140625" defaultRowHeight="12.75"/>
  <cols>
    <col min="1" max="1" width="3.8515625" style="0" customWidth="1"/>
    <col min="2" max="2" width="19.140625" style="177" customWidth="1"/>
    <col min="3" max="3" width="19.7109375" style="177" customWidth="1"/>
    <col min="4" max="4" width="13.57421875" style="180" customWidth="1"/>
    <col min="5" max="5" width="11.8515625" style="0" customWidth="1"/>
  </cols>
  <sheetData>
    <row r="2" spans="2:4" s="173" customFormat="1" ht="15.75">
      <c r="B2" s="175" t="s">
        <v>234</v>
      </c>
      <c r="C2" s="176"/>
      <c r="D2" s="179"/>
    </row>
    <row r="3" ht="12.75">
      <c r="B3" s="177" t="s">
        <v>235</v>
      </c>
    </row>
    <row r="5" spans="2:5" s="174" customFormat="1" ht="12.75">
      <c r="B5" s="178" t="s">
        <v>236</v>
      </c>
      <c r="C5" s="178" t="s">
        <v>237</v>
      </c>
      <c r="D5" s="181" t="s">
        <v>238</v>
      </c>
      <c r="E5" s="174" t="s">
        <v>239</v>
      </c>
    </row>
    <row r="6" spans="3:5" ht="12.75">
      <c r="C6" s="177">
        <v>0</v>
      </c>
      <c r="D6" s="180">
        <v>0</v>
      </c>
      <c r="E6" t="s">
        <v>241</v>
      </c>
    </row>
    <row r="7" spans="2:5" ht="12.75">
      <c r="B7" s="177">
        <v>0</v>
      </c>
      <c r="C7" s="177">
        <v>11924</v>
      </c>
      <c r="D7" s="180">
        <v>0.01</v>
      </c>
      <c r="E7" t="s">
        <v>242</v>
      </c>
    </row>
    <row r="8" spans="2:5" ht="12.75">
      <c r="B8" s="177">
        <v>11924</v>
      </c>
      <c r="C8" s="177">
        <v>28266</v>
      </c>
      <c r="D8" s="180">
        <v>0.02</v>
      </c>
      <c r="E8" t="s">
        <v>243</v>
      </c>
    </row>
    <row r="9" spans="2:5" ht="12.75">
      <c r="B9" s="177">
        <v>28266</v>
      </c>
      <c r="C9" s="177">
        <v>44612</v>
      </c>
      <c r="D9" s="180">
        <v>0.04</v>
      </c>
      <c r="E9" t="s">
        <v>244</v>
      </c>
    </row>
    <row r="10" spans="2:5" ht="12.75">
      <c r="B10" s="177">
        <v>44612</v>
      </c>
      <c r="C10" s="177">
        <v>61930</v>
      </c>
      <c r="D10" s="180">
        <v>0.06</v>
      </c>
      <c r="E10" t="s">
        <v>245</v>
      </c>
    </row>
    <row r="11" spans="2:5" ht="12.75">
      <c r="B11" s="177">
        <v>61930</v>
      </c>
      <c r="C11" s="177">
        <v>78266</v>
      </c>
      <c r="D11" s="180">
        <v>0.08</v>
      </c>
      <c r="E11" t="s">
        <v>246</v>
      </c>
    </row>
    <row r="12" spans="2:5" ht="12.75">
      <c r="B12" s="177">
        <v>78266</v>
      </c>
      <c r="C12" s="177">
        <v>200000</v>
      </c>
      <c r="D12" s="180">
        <v>0.093</v>
      </c>
      <c r="E12" t="s">
        <v>247</v>
      </c>
    </row>
    <row r="13" spans="2:5" ht="12.75">
      <c r="B13" s="177">
        <v>200000</v>
      </c>
      <c r="D13" s="180">
        <v>0.093</v>
      </c>
      <c r="E13" t="s">
        <v>240</v>
      </c>
    </row>
    <row r="15" spans="2:4" s="173" customFormat="1" ht="15.75">
      <c r="B15" s="175" t="s">
        <v>257</v>
      </c>
      <c r="C15" s="176"/>
      <c r="D15" s="179"/>
    </row>
    <row r="16" ht="12.75">
      <c r="B16" s="177" t="s">
        <v>258</v>
      </c>
    </row>
    <row r="18" spans="2:5" s="174" customFormat="1" ht="12.75">
      <c r="B18" s="178" t="s">
        <v>236</v>
      </c>
      <c r="C18" s="178" t="s">
        <v>237</v>
      </c>
      <c r="D18" s="181" t="s">
        <v>238</v>
      </c>
      <c r="E18" s="174" t="s">
        <v>239</v>
      </c>
    </row>
    <row r="19" spans="3:4" ht="12.75">
      <c r="C19" s="177">
        <v>0</v>
      </c>
      <c r="D19" s="180">
        <v>0</v>
      </c>
    </row>
    <row r="20" spans="2:4" ht="12.75">
      <c r="B20" s="177">
        <v>0</v>
      </c>
      <c r="C20" s="177">
        <v>14000</v>
      </c>
      <c r="D20" s="180">
        <v>0.1</v>
      </c>
    </row>
    <row r="21" spans="2:4" ht="12.75">
      <c r="B21" s="177">
        <v>14000</v>
      </c>
      <c r="C21" s="177">
        <v>56800</v>
      </c>
      <c r="D21" s="180">
        <v>0.15</v>
      </c>
    </row>
    <row r="22" spans="2:4" ht="12.75">
      <c r="B22" s="177">
        <v>56800</v>
      </c>
      <c r="C22" s="177">
        <v>114650</v>
      </c>
      <c r="D22" s="180">
        <v>0.25</v>
      </c>
    </row>
    <row r="23" spans="2:4" ht="12.75">
      <c r="B23" s="177">
        <v>114650</v>
      </c>
      <c r="C23" s="177">
        <v>174700</v>
      </c>
      <c r="D23" s="180">
        <v>0.28</v>
      </c>
    </row>
    <row r="24" spans="2:4" ht="12.75">
      <c r="B24" s="177">
        <v>174700</v>
      </c>
      <c r="C24" s="177">
        <v>311950</v>
      </c>
      <c r="D24" s="180">
        <v>0.33</v>
      </c>
    </row>
    <row r="25" spans="2:4" ht="12.75">
      <c r="B25" s="177">
        <v>311950</v>
      </c>
      <c r="D25" s="180">
        <v>0.35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B65"/>
  <sheetViews>
    <sheetView zoomScale="75" zoomScaleNormal="75" workbookViewId="0" topLeftCell="A1">
      <pane xSplit="5" ySplit="5" topLeftCell="O3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B65" sqref="AB65"/>
    </sheetView>
  </sheetViews>
  <sheetFormatPr defaultColWidth="9.140625" defaultRowHeight="12.75"/>
  <cols>
    <col min="1" max="1" width="6.140625" style="0" customWidth="1"/>
    <col min="2" max="2" width="14.28125" style="0" customWidth="1"/>
    <col min="3" max="3" width="6.8515625" style="0" customWidth="1"/>
    <col min="4" max="4" width="8.140625" style="0" customWidth="1"/>
    <col min="5" max="5" width="7.8515625" style="0" customWidth="1"/>
    <col min="6" max="8" width="10.57421875" style="0" customWidth="1"/>
    <col min="9" max="20" width="9.7109375" style="0" customWidth="1"/>
    <col min="23" max="23" width="9.140625" style="180" customWidth="1"/>
    <col min="25" max="25" width="9.140625" style="183" customWidth="1"/>
    <col min="26" max="28" width="10.00390625" style="0" bestFit="1" customWidth="1"/>
  </cols>
  <sheetData>
    <row r="1" ht="13.5" thickBot="1"/>
    <row r="2" spans="2:10" ht="12.75">
      <c r="B2" s="20" t="s">
        <v>154</v>
      </c>
      <c r="C2" s="21" t="s">
        <v>241</v>
      </c>
      <c r="D2" s="21" t="s">
        <v>242</v>
      </c>
      <c r="E2" s="21" t="s">
        <v>243</v>
      </c>
      <c r="F2" s="21" t="s">
        <v>244</v>
      </c>
      <c r="G2" s="21" t="s">
        <v>245</v>
      </c>
      <c r="H2" s="21" t="s">
        <v>246</v>
      </c>
      <c r="I2" s="21" t="s">
        <v>247</v>
      </c>
      <c r="J2" s="22" t="s">
        <v>240</v>
      </c>
    </row>
    <row r="3" spans="2:14" ht="13.5" thickBot="1">
      <c r="B3" s="23" t="s">
        <v>153</v>
      </c>
      <c r="C3" s="24" t="s">
        <v>249</v>
      </c>
      <c r="D3" s="24" t="s">
        <v>250</v>
      </c>
      <c r="E3" s="24" t="s">
        <v>251</v>
      </c>
      <c r="F3" s="24" t="s">
        <v>253</v>
      </c>
      <c r="G3" s="24" t="s">
        <v>254</v>
      </c>
      <c r="H3" s="24" t="s">
        <v>255</v>
      </c>
      <c r="I3" s="24" t="s">
        <v>256</v>
      </c>
      <c r="J3" s="25" t="s">
        <v>252</v>
      </c>
      <c r="M3" s="27"/>
      <c r="N3" s="27"/>
    </row>
    <row r="4" ht="12.75">
      <c r="U4" t="s">
        <v>260</v>
      </c>
    </row>
    <row r="5" spans="5:28" s="29" customFormat="1" ht="56.25">
      <c r="E5" s="29" t="s">
        <v>248</v>
      </c>
      <c r="F5" s="12" t="s">
        <v>0</v>
      </c>
      <c r="G5" s="12" t="s">
        <v>130</v>
      </c>
      <c r="H5" s="12" t="s">
        <v>131</v>
      </c>
      <c r="I5" s="12" t="s">
        <v>8</v>
      </c>
      <c r="J5" s="26" t="s">
        <v>1</v>
      </c>
      <c r="K5" s="26" t="s">
        <v>3</v>
      </c>
      <c r="L5" s="12" t="s">
        <v>71</v>
      </c>
      <c r="M5" s="15" t="s">
        <v>72</v>
      </c>
      <c r="N5" s="12" t="s">
        <v>93</v>
      </c>
      <c r="O5" s="9" t="s">
        <v>94</v>
      </c>
      <c r="P5" s="9" t="s">
        <v>81</v>
      </c>
      <c r="Q5" s="12" t="s">
        <v>133</v>
      </c>
      <c r="R5" s="12" t="s">
        <v>134</v>
      </c>
      <c r="S5" s="12" t="s">
        <v>135</v>
      </c>
      <c r="T5" s="12" t="s">
        <v>70</v>
      </c>
      <c r="U5" s="29" t="s">
        <v>259</v>
      </c>
      <c r="V5" s="29" t="s">
        <v>162</v>
      </c>
      <c r="W5" s="182" t="s">
        <v>261</v>
      </c>
      <c r="X5" s="29" t="s">
        <v>262</v>
      </c>
      <c r="Y5" s="184" t="s">
        <v>263</v>
      </c>
      <c r="Z5" s="29" t="s">
        <v>264</v>
      </c>
      <c r="AA5" s="29" t="s">
        <v>266</v>
      </c>
      <c r="AB5" s="29" t="s">
        <v>265</v>
      </c>
    </row>
    <row r="6" spans="2:28" ht="12.75">
      <c r="B6" s="14"/>
      <c r="C6" s="16" t="s">
        <v>64</v>
      </c>
      <c r="D6" s="14"/>
      <c r="E6" t="s">
        <v>241</v>
      </c>
      <c r="F6">
        <f>'2000 Columns'!D3</f>
        <v>89298</v>
      </c>
      <c r="G6">
        <f>'2000 Columns'!E3</f>
        <v>44611</v>
      </c>
      <c r="H6">
        <f>'2000 Columns'!F3</f>
        <v>44687</v>
      </c>
      <c r="I6" s="27">
        <f>'2000 Columns'!I3</f>
        <v>1282183528</v>
      </c>
      <c r="J6" s="27">
        <f>'2000 PIT'!E2</f>
        <v>-7536227600</v>
      </c>
      <c r="K6" s="27">
        <f>'2000 PIT'!G2</f>
        <v>-5196950987</v>
      </c>
      <c r="L6" s="27">
        <f>'2000 Columns'!L3</f>
        <v>0</v>
      </c>
      <c r="M6" s="27">
        <f>'2000 Columns'!M3</f>
        <v>-3404072537</v>
      </c>
      <c r="N6" s="27">
        <f>'2000 Columns'!N3</f>
        <v>1125039785</v>
      </c>
      <c r="O6" s="27">
        <f>'2000 Columns'!O3</f>
        <v>191341364</v>
      </c>
      <c r="P6" s="27">
        <f>'2000 Columns'!P3</f>
        <v>7110469</v>
      </c>
      <c r="Q6" s="27">
        <f>'2000 Columns'!Q3</f>
        <v>930765544</v>
      </c>
      <c r="R6" s="27">
        <f>'2000 Columns'!R3</f>
        <v>-63245912</v>
      </c>
      <c r="S6" s="27">
        <f>'2000 Columns'!S3</f>
        <v>1061793873</v>
      </c>
      <c r="T6" s="27">
        <f>'2000 Columns'!K3</f>
        <v>2932877</v>
      </c>
      <c r="U6">
        <v>0</v>
      </c>
      <c r="V6">
        <v>0</v>
      </c>
      <c r="W6" s="180">
        <v>0</v>
      </c>
      <c r="X6">
        <v>0</v>
      </c>
      <c r="Y6" s="183">
        <f>V6+(U6-X6)*W6</f>
        <v>0</v>
      </c>
      <c r="Z6">
        <f>Y6*F6</f>
        <v>0</v>
      </c>
      <c r="AA6" s="27">
        <f>I6/F6</f>
        <v>14358.47978678134</v>
      </c>
      <c r="AB6" s="27">
        <f>AA6*F6</f>
        <v>1282183528</v>
      </c>
    </row>
    <row r="7" spans="2:28" ht="12.75">
      <c r="B7" s="14"/>
      <c r="C7" s="16" t="s">
        <v>65</v>
      </c>
      <c r="D7" s="14"/>
      <c r="E7" t="s">
        <v>241</v>
      </c>
      <c r="F7">
        <f>'2000 Columns'!D4</f>
        <v>4900</v>
      </c>
      <c r="G7">
        <f>'2000 Columns'!E4</f>
        <v>2080</v>
      </c>
      <c r="H7">
        <f>'2000 Columns'!F4</f>
        <v>2820</v>
      </c>
      <c r="I7" s="27">
        <f>'2000 Columns'!I4</f>
        <v>107275614</v>
      </c>
      <c r="J7" s="27">
        <f>'2000 PIT'!E3</f>
        <v>56089538</v>
      </c>
      <c r="K7" s="27">
        <f>'2000 PIT'!G3</f>
        <v>0</v>
      </c>
      <c r="L7" s="27">
        <f>'2000 Columns'!L4</f>
        <v>0</v>
      </c>
      <c r="M7" s="27">
        <f>'2000 Columns'!M4</f>
        <v>-48936650</v>
      </c>
      <c r="N7" s="27">
        <f>'2000 Columns'!N4</f>
        <v>28013981</v>
      </c>
      <c r="O7" s="27">
        <f>'2000 Columns'!O4</f>
        <v>1662634</v>
      </c>
      <c r="P7" s="27">
        <f>'2000 Columns'!P4</f>
        <v>11720</v>
      </c>
      <c r="Q7" s="27">
        <f>'2000 Columns'!Q4</f>
        <v>22873352</v>
      </c>
      <c r="R7" s="27">
        <f>'2000 Columns'!R4</f>
        <v>3796579</v>
      </c>
      <c r="S7" s="27">
        <f>'2000 Columns'!S4</f>
        <v>31810560</v>
      </c>
      <c r="T7" s="27">
        <f>'2000 Columns'!K4</f>
        <v>3477995</v>
      </c>
      <c r="U7">
        <v>0</v>
      </c>
      <c r="V7">
        <v>0</v>
      </c>
      <c r="W7" s="180">
        <v>0</v>
      </c>
      <c r="X7">
        <v>0</v>
      </c>
      <c r="Y7" s="183">
        <f aca="true" t="shared" si="0" ref="Y7:Y64">V7+(U7-X7)*W7</f>
        <v>0</v>
      </c>
      <c r="Z7">
        <f aca="true" t="shared" si="1" ref="Z7:Z64">Y7*F7</f>
        <v>0</v>
      </c>
      <c r="AA7" s="27">
        <f aca="true" t="shared" si="2" ref="AA7:AA53">I7/F7</f>
        <v>21892.98244897959</v>
      </c>
      <c r="AB7" s="27">
        <f aca="true" t="shared" si="3" ref="AB7:AB64">AA7*F7</f>
        <v>107275613.99999999</v>
      </c>
    </row>
    <row r="8" spans="2:28" ht="12.75">
      <c r="B8" s="16">
        <v>1</v>
      </c>
      <c r="C8" s="16" t="s">
        <v>66</v>
      </c>
      <c r="D8" s="14">
        <v>999</v>
      </c>
      <c r="E8" t="s">
        <v>242</v>
      </c>
      <c r="F8">
        <f>'2000 Columns'!D5</f>
        <v>158112</v>
      </c>
      <c r="G8">
        <f>'2000 Columns'!E5</f>
        <v>20981</v>
      </c>
      <c r="H8">
        <f>'2000 Columns'!F5</f>
        <v>137131</v>
      </c>
      <c r="I8" s="27">
        <f>'2000 Columns'!I5</f>
        <v>333595877</v>
      </c>
      <c r="J8" s="27">
        <f>'2000 PIT'!E4</f>
        <v>244959472</v>
      </c>
      <c r="K8" s="27">
        <f>'2000 PIT'!G4</f>
        <v>64215367</v>
      </c>
      <c r="L8" s="27">
        <f>'2000 Columns'!L5</f>
        <v>2520422</v>
      </c>
      <c r="M8" s="27">
        <f>'2000 Columns'!M5</f>
        <v>-313879629</v>
      </c>
      <c r="N8" s="27">
        <f>'2000 Columns'!N5</f>
        <v>150347843</v>
      </c>
      <c r="O8" s="27">
        <f>'2000 Columns'!O5</f>
        <v>2305207</v>
      </c>
      <c r="P8" s="27">
        <f>'2000 Columns'!P5</f>
        <v>773456</v>
      </c>
      <c r="Q8" s="27">
        <f>'2000 Columns'!Q5</f>
        <v>148008572</v>
      </c>
      <c r="R8" s="27">
        <f>'2000 Columns'!R5</f>
        <v>355309111</v>
      </c>
      <c r="S8" s="27">
        <f>'2000 Columns'!S5</f>
        <v>505656954</v>
      </c>
      <c r="T8" s="27">
        <f>'2000 Columns'!K5</f>
        <v>34064</v>
      </c>
      <c r="U8">
        <f aca="true" t="shared" si="4" ref="U8:U64">(J8-S8)/F8</f>
        <v>-1648.8152828374823</v>
      </c>
      <c r="V8">
        <v>0</v>
      </c>
      <c r="W8" s="180">
        <f>'Tax Tables'!$D$20</f>
        <v>0.1</v>
      </c>
      <c r="X8">
        <v>0</v>
      </c>
      <c r="Y8" s="183">
        <f t="shared" si="0"/>
        <v>-164.88152828374825</v>
      </c>
      <c r="Z8">
        <f t="shared" si="1"/>
        <v>-26069748.200000003</v>
      </c>
      <c r="AA8" s="27">
        <f t="shared" si="2"/>
        <v>2109.8707055757945</v>
      </c>
      <c r="AB8" s="27">
        <f t="shared" si="3"/>
        <v>333595877</v>
      </c>
    </row>
    <row r="9" spans="2:28" ht="12.75">
      <c r="B9" s="16">
        <v>1000</v>
      </c>
      <c r="C9" s="16" t="s">
        <v>66</v>
      </c>
      <c r="D9" s="14">
        <v>1999</v>
      </c>
      <c r="E9" t="s">
        <v>242</v>
      </c>
      <c r="F9">
        <f>'2000 Columns'!D6</f>
        <v>181426</v>
      </c>
      <c r="G9">
        <f>'2000 Columns'!E6</f>
        <v>16760</v>
      </c>
      <c r="H9">
        <f>'2000 Columns'!F6</f>
        <v>164666</v>
      </c>
      <c r="I9" s="27">
        <f>'2000 Columns'!I6</f>
        <v>232134124</v>
      </c>
      <c r="J9" s="27">
        <f>'2000 PIT'!E5</f>
        <v>330286225</v>
      </c>
      <c r="K9" s="27">
        <f>'2000 PIT'!G5</f>
        <v>273436546</v>
      </c>
      <c r="L9" s="27">
        <f>'2000 Columns'!L6</f>
        <v>28987607</v>
      </c>
      <c r="M9" s="27">
        <f>'2000 Columns'!M6</f>
        <v>-120054178</v>
      </c>
      <c r="N9" s="27">
        <f>'2000 Columns'!N6</f>
        <v>62280606</v>
      </c>
      <c r="O9" s="27">
        <f>'2000 Columns'!O6</f>
        <v>1458918</v>
      </c>
      <c r="P9" s="27">
        <f>'2000 Columns'!P6</f>
        <v>196999</v>
      </c>
      <c r="Q9" s="27">
        <f>'2000 Columns'!Q6</f>
        <v>60240756</v>
      </c>
      <c r="R9" s="27">
        <f>'2000 Columns'!R6</f>
        <v>380348198</v>
      </c>
      <c r="S9" s="27">
        <f>'2000 Columns'!S6</f>
        <v>442628804</v>
      </c>
      <c r="T9" s="27">
        <f>'2000 Columns'!K6</f>
        <v>580932</v>
      </c>
      <c r="U9">
        <f t="shared" si="4"/>
        <v>-619.2198416985437</v>
      </c>
      <c r="V9">
        <v>0</v>
      </c>
      <c r="W9" s="180">
        <f>'Tax Tables'!$D$20</f>
        <v>0.1</v>
      </c>
      <c r="X9">
        <v>0</v>
      </c>
      <c r="Y9" s="183">
        <f t="shared" si="0"/>
        <v>-61.921984169854376</v>
      </c>
      <c r="Z9">
        <f t="shared" si="1"/>
        <v>-11234257.9</v>
      </c>
      <c r="AA9" s="27">
        <f t="shared" si="2"/>
        <v>1279.4975582331087</v>
      </c>
      <c r="AB9" s="27">
        <f t="shared" si="3"/>
        <v>232134124</v>
      </c>
    </row>
    <row r="10" spans="2:28" ht="12.75">
      <c r="B10" s="16">
        <v>2000</v>
      </c>
      <c r="C10" s="16" t="s">
        <v>66</v>
      </c>
      <c r="D10" s="14">
        <v>2999</v>
      </c>
      <c r="E10" t="s">
        <v>242</v>
      </c>
      <c r="F10">
        <f>'2000 Columns'!D7</f>
        <v>186740</v>
      </c>
      <c r="G10">
        <f>'2000 Columns'!E7</f>
        <v>28507</v>
      </c>
      <c r="H10">
        <f>'2000 Columns'!F7</f>
        <v>158233</v>
      </c>
      <c r="I10" s="27">
        <f>'2000 Columns'!I7</f>
        <v>341353052</v>
      </c>
      <c r="J10" s="27">
        <f>'2000 PIT'!E6</f>
        <v>514284849</v>
      </c>
      <c r="K10" s="27">
        <f>'2000 PIT'!G6</f>
        <v>461722889</v>
      </c>
      <c r="L10" s="27">
        <f>'2000 Columns'!L7</f>
        <v>52585328</v>
      </c>
      <c r="M10" s="27">
        <f>'2000 Columns'!M7</f>
        <v>-122418956</v>
      </c>
      <c r="N10" s="27">
        <f>'2000 Columns'!N7</f>
        <v>184840426</v>
      </c>
      <c r="O10" s="27">
        <f>'2000 Columns'!O7</f>
        <v>3143132</v>
      </c>
      <c r="P10" s="27">
        <f>'2000 Columns'!P7</f>
        <v>1698693</v>
      </c>
      <c r="Q10" s="27">
        <f>'2000 Columns'!Q7</f>
        <v>180486295</v>
      </c>
      <c r="R10" s="27">
        <f>'2000 Columns'!R7</f>
        <v>417566573</v>
      </c>
      <c r="S10" s="27">
        <f>'2000 Columns'!S7</f>
        <v>602406999</v>
      </c>
      <c r="T10" s="27">
        <f>'2000 Columns'!K7</f>
        <v>1210999</v>
      </c>
      <c r="U10">
        <f t="shared" si="4"/>
        <v>-471.8975581021742</v>
      </c>
      <c r="V10">
        <v>0</v>
      </c>
      <c r="W10" s="180">
        <f>'Tax Tables'!$D$20</f>
        <v>0.1</v>
      </c>
      <c r="X10">
        <v>0</v>
      </c>
      <c r="Y10" s="183">
        <f t="shared" si="0"/>
        <v>-47.18975581021742</v>
      </c>
      <c r="Z10">
        <f t="shared" si="1"/>
        <v>-8812215.000000002</v>
      </c>
      <c r="AA10" s="27">
        <f t="shared" si="2"/>
        <v>1827.9589375602443</v>
      </c>
      <c r="AB10" s="27">
        <f t="shared" si="3"/>
        <v>341353052</v>
      </c>
    </row>
    <row r="11" spans="2:28" ht="12.75">
      <c r="B11" s="16">
        <v>3000</v>
      </c>
      <c r="C11" s="16" t="s">
        <v>66</v>
      </c>
      <c r="D11" s="14">
        <v>3999</v>
      </c>
      <c r="E11" t="s">
        <v>242</v>
      </c>
      <c r="F11">
        <f>'2000 Columns'!D8</f>
        <v>192592</v>
      </c>
      <c r="G11">
        <f>'2000 Columns'!E8</f>
        <v>21023</v>
      </c>
      <c r="H11">
        <f>'2000 Columns'!F8</f>
        <v>171569</v>
      </c>
      <c r="I11" s="27">
        <f>'2000 Columns'!I8</f>
        <v>573355893</v>
      </c>
      <c r="J11" s="27">
        <f>'2000 PIT'!E7</f>
        <v>717167178</v>
      </c>
      <c r="K11" s="27">
        <f>'2000 PIT'!G7</f>
        <v>674351171</v>
      </c>
      <c r="L11" s="27">
        <f>'2000 Columns'!L8</f>
        <v>141575214</v>
      </c>
      <c r="M11" s="27">
        <f>'2000 Columns'!M8</f>
        <v>-104311564</v>
      </c>
      <c r="N11" s="27">
        <f>'2000 Columns'!N8</f>
        <v>143455858</v>
      </c>
      <c r="O11" s="27">
        <f>'2000 Columns'!O8</f>
        <v>6210352</v>
      </c>
      <c r="P11" s="27">
        <f>'2000 Columns'!P8</f>
        <v>1937621</v>
      </c>
      <c r="Q11" s="27">
        <f>'2000 Columns'!Q8</f>
        <v>135106016</v>
      </c>
      <c r="R11" s="27">
        <f>'2000 Columns'!R8</f>
        <v>492638808</v>
      </c>
      <c r="S11" s="27">
        <f>'2000 Columns'!S8</f>
        <v>636094666</v>
      </c>
      <c r="T11" s="27">
        <f>'2000 Columns'!K8</f>
        <v>2139490</v>
      </c>
      <c r="U11">
        <f t="shared" si="4"/>
        <v>420.95472293760906</v>
      </c>
      <c r="V11">
        <v>0</v>
      </c>
      <c r="W11" s="180">
        <f>'Tax Tables'!$D$20</f>
        <v>0.1</v>
      </c>
      <c r="X11">
        <v>0</v>
      </c>
      <c r="Y11" s="183">
        <f t="shared" si="0"/>
        <v>42.095472293760906</v>
      </c>
      <c r="Z11">
        <f t="shared" si="1"/>
        <v>8107251.2</v>
      </c>
      <c r="AA11" s="27">
        <f t="shared" si="2"/>
        <v>2977.0493738057658</v>
      </c>
      <c r="AB11" s="27">
        <f t="shared" si="3"/>
        <v>573355893</v>
      </c>
    </row>
    <row r="12" spans="2:28" ht="12.75">
      <c r="B12" s="16">
        <v>4000</v>
      </c>
      <c r="C12" s="16" t="s">
        <v>66</v>
      </c>
      <c r="D12" s="14">
        <v>4999</v>
      </c>
      <c r="E12" t="s">
        <v>242</v>
      </c>
      <c r="F12">
        <f>'2000 Columns'!D9</f>
        <v>233768</v>
      </c>
      <c r="G12">
        <f>'2000 Columns'!E9</f>
        <v>26999</v>
      </c>
      <c r="H12">
        <f>'2000 Columns'!F9</f>
        <v>206769</v>
      </c>
      <c r="I12" s="27">
        <f>'2000 Columns'!I9</f>
        <v>837452359</v>
      </c>
      <c r="J12" s="27">
        <f>'2000 PIT'!E8</f>
        <v>1093790589</v>
      </c>
      <c r="K12" s="27">
        <f>'2000 PIT'!G8</f>
        <v>1051935673</v>
      </c>
      <c r="L12" s="27">
        <f>'2000 Columns'!L9</f>
        <v>332193997</v>
      </c>
      <c r="M12" s="27">
        <f>'2000 Columns'!M9</f>
        <v>-101135826</v>
      </c>
      <c r="N12" s="27">
        <f>'2000 Columns'!N9</f>
        <v>220417756</v>
      </c>
      <c r="O12" s="27">
        <f>'2000 Columns'!O9</f>
        <v>1983517</v>
      </c>
      <c r="P12" s="27">
        <f>'2000 Columns'!P9</f>
        <v>2241828</v>
      </c>
      <c r="Q12" s="27">
        <f>'2000 Columns'!Q9</f>
        <v>215528840</v>
      </c>
      <c r="R12" s="27">
        <f>'2000 Columns'!R9</f>
        <v>626107928</v>
      </c>
      <c r="S12" s="27">
        <f>'2000 Columns'!S9</f>
        <v>846525684</v>
      </c>
      <c r="T12" s="27">
        <f>'2000 Columns'!K9</f>
        <v>2905399</v>
      </c>
      <c r="U12">
        <f t="shared" si="4"/>
        <v>1057.736324047774</v>
      </c>
      <c r="V12">
        <v>0</v>
      </c>
      <c r="W12" s="180">
        <f>'Tax Tables'!$D$20</f>
        <v>0.1</v>
      </c>
      <c r="X12">
        <v>0</v>
      </c>
      <c r="Y12" s="183">
        <f t="shared" si="0"/>
        <v>105.7736324047774</v>
      </c>
      <c r="Z12">
        <f t="shared" si="1"/>
        <v>24726490.500000004</v>
      </c>
      <c r="AA12" s="27">
        <f t="shared" si="2"/>
        <v>3582.408024194928</v>
      </c>
      <c r="AB12" s="27">
        <f t="shared" si="3"/>
        <v>837452359</v>
      </c>
    </row>
    <row r="13" spans="2:28" ht="12.75">
      <c r="B13" s="16">
        <v>5000</v>
      </c>
      <c r="C13" s="16" t="s">
        <v>66</v>
      </c>
      <c r="D13" s="14">
        <v>5999</v>
      </c>
      <c r="E13" t="s">
        <v>242</v>
      </c>
      <c r="F13">
        <f>'2000 Columns'!D10</f>
        <v>214683</v>
      </c>
      <c r="G13">
        <f>'2000 Columns'!E10</f>
        <v>27838</v>
      </c>
      <c r="H13">
        <f>'2000 Columns'!F10</f>
        <v>186845</v>
      </c>
      <c r="I13" s="27">
        <f>'2000 Columns'!I10</f>
        <v>959332511</v>
      </c>
      <c r="J13" s="27">
        <f>'2000 PIT'!E9</f>
        <v>1213814969</v>
      </c>
      <c r="K13" s="27">
        <f>'2000 PIT'!G9</f>
        <v>1183794156</v>
      </c>
      <c r="L13" s="27">
        <f>'2000 Columns'!L10</f>
        <v>483420035</v>
      </c>
      <c r="M13" s="27">
        <f>'2000 Columns'!M10</f>
        <v>-128336983</v>
      </c>
      <c r="N13" s="27">
        <f>'2000 Columns'!N10</f>
        <v>211684254</v>
      </c>
      <c r="O13" s="27">
        <f>'2000 Columns'!O10</f>
        <v>5478064</v>
      </c>
      <c r="P13" s="27">
        <f>'2000 Columns'!P10</f>
        <v>2706413</v>
      </c>
      <c r="Q13" s="27">
        <f>'2000 Columns'!Q10</f>
        <v>203099866</v>
      </c>
      <c r="R13" s="27">
        <f>'2000 Columns'!R10</f>
        <v>556529312</v>
      </c>
      <c r="S13" s="27">
        <f>'2000 Columns'!S10</f>
        <v>768213566</v>
      </c>
      <c r="T13" s="27">
        <f>'2000 Columns'!K10</f>
        <v>3106324</v>
      </c>
      <c r="U13">
        <f t="shared" si="4"/>
        <v>2075.6250052402847</v>
      </c>
      <c r="V13">
        <v>0</v>
      </c>
      <c r="W13" s="180">
        <f>'Tax Tables'!$D$20</f>
        <v>0.1</v>
      </c>
      <c r="X13">
        <v>0</v>
      </c>
      <c r="Y13" s="183">
        <f t="shared" si="0"/>
        <v>207.56250052402848</v>
      </c>
      <c r="Z13">
        <f t="shared" si="1"/>
        <v>44560140.300000004</v>
      </c>
      <c r="AA13" s="27">
        <f t="shared" si="2"/>
        <v>4468.6002664393545</v>
      </c>
      <c r="AB13" s="27">
        <f t="shared" si="3"/>
        <v>959332511</v>
      </c>
    </row>
    <row r="14" spans="2:28" ht="12.75">
      <c r="B14" s="16">
        <v>6000</v>
      </c>
      <c r="C14" s="16" t="s">
        <v>66</v>
      </c>
      <c r="D14" s="14">
        <v>6999</v>
      </c>
      <c r="E14" t="s">
        <v>242</v>
      </c>
      <c r="F14">
        <f>'2000 Columns'!D11</f>
        <v>236061</v>
      </c>
      <c r="G14">
        <f>'2000 Columns'!E11</f>
        <v>31642</v>
      </c>
      <c r="H14">
        <f>'2000 Columns'!F11</f>
        <v>204419</v>
      </c>
      <c r="I14" s="27">
        <f>'2000 Columns'!I11</f>
        <v>1250343747</v>
      </c>
      <c r="J14" s="27">
        <f>'2000 PIT'!E10</f>
        <v>1588895187</v>
      </c>
      <c r="K14" s="27">
        <f>'2000 PIT'!G10</f>
        <v>1532364198</v>
      </c>
      <c r="L14" s="27">
        <f>'2000 Columns'!L11</f>
        <v>662924652</v>
      </c>
      <c r="M14" s="27">
        <f>'2000 Columns'!M11</f>
        <v>-121001362</v>
      </c>
      <c r="N14" s="27">
        <f>'2000 Columns'!N11</f>
        <v>273425119</v>
      </c>
      <c r="O14" s="27">
        <f>'2000 Columns'!O11</f>
        <v>9071722</v>
      </c>
      <c r="P14" s="27">
        <f>'2000 Columns'!P11</f>
        <v>1735718</v>
      </c>
      <c r="Q14" s="27">
        <f>'2000 Columns'!Q11</f>
        <v>261584391</v>
      </c>
      <c r="R14" s="27">
        <f>'2000 Columns'!R11</f>
        <v>678760534</v>
      </c>
      <c r="S14" s="27">
        <f>'2000 Columns'!S11</f>
        <v>952185653</v>
      </c>
      <c r="T14" s="27">
        <f>'2000 Columns'!K11</f>
        <v>2769006</v>
      </c>
      <c r="U14">
        <f t="shared" si="4"/>
        <v>2697.224590254214</v>
      </c>
      <c r="V14">
        <v>0</v>
      </c>
      <c r="W14" s="180">
        <f>'Tax Tables'!$D$20</f>
        <v>0.1</v>
      </c>
      <c r="X14">
        <v>0</v>
      </c>
      <c r="Y14" s="183">
        <f t="shared" si="0"/>
        <v>269.7224590254214</v>
      </c>
      <c r="Z14">
        <f t="shared" si="1"/>
        <v>63670953.400000006</v>
      </c>
      <c r="AA14" s="27">
        <f t="shared" si="2"/>
        <v>5296.697662892218</v>
      </c>
      <c r="AB14" s="27">
        <f t="shared" si="3"/>
        <v>1250343747</v>
      </c>
    </row>
    <row r="15" spans="2:28" ht="12.75">
      <c r="B15" s="16">
        <v>7000</v>
      </c>
      <c r="C15" s="16" t="s">
        <v>66</v>
      </c>
      <c r="D15" s="14">
        <v>7999</v>
      </c>
      <c r="E15" t="s">
        <v>242</v>
      </c>
      <c r="F15">
        <f>'2000 Columns'!D12</f>
        <v>253145</v>
      </c>
      <c r="G15">
        <f>'2000 Columns'!E12</f>
        <v>39108</v>
      </c>
      <c r="H15">
        <f>'2000 Columns'!F12</f>
        <v>214037</v>
      </c>
      <c r="I15" s="27">
        <f>'2000 Columns'!I12</f>
        <v>1413083164</v>
      </c>
      <c r="J15" s="27">
        <f>'2000 PIT'!E11</f>
        <v>1926437746</v>
      </c>
      <c r="K15" s="27">
        <f>'2000 PIT'!G11</f>
        <v>1893965135</v>
      </c>
      <c r="L15" s="27">
        <f>'2000 Columns'!L12</f>
        <v>960214233</v>
      </c>
      <c r="M15" s="27">
        <f>'2000 Columns'!M12</f>
        <v>-110719448</v>
      </c>
      <c r="N15" s="27">
        <f>'2000 Columns'!N12</f>
        <v>336479945</v>
      </c>
      <c r="O15" s="27">
        <f>'2000 Columns'!O12</f>
        <v>4003742</v>
      </c>
      <c r="P15" s="27">
        <f>'2000 Columns'!P12</f>
        <v>11677677</v>
      </c>
      <c r="Q15" s="27">
        <f>'2000 Columns'!Q12</f>
        <v>329061429</v>
      </c>
      <c r="R15" s="27">
        <f>'2000 Columns'!R12</f>
        <v>670624013</v>
      </c>
      <c r="S15" s="27">
        <f>'2000 Columns'!S12</f>
        <v>1007103958</v>
      </c>
      <c r="T15" s="27">
        <f>'2000 Columns'!K12</f>
        <v>3414774</v>
      </c>
      <c r="U15">
        <f t="shared" si="4"/>
        <v>3631.6490074858284</v>
      </c>
      <c r="V15">
        <v>0</v>
      </c>
      <c r="W15" s="180">
        <f>'Tax Tables'!$D$20</f>
        <v>0.1</v>
      </c>
      <c r="X15">
        <v>0</v>
      </c>
      <c r="Y15" s="183">
        <f t="shared" si="0"/>
        <v>363.16490074858285</v>
      </c>
      <c r="Z15">
        <f t="shared" si="1"/>
        <v>91933378.80000001</v>
      </c>
      <c r="AA15" s="27">
        <f t="shared" si="2"/>
        <v>5582.109715775544</v>
      </c>
      <c r="AB15" s="27">
        <f t="shared" si="3"/>
        <v>1413083164</v>
      </c>
    </row>
    <row r="16" spans="2:28" ht="12.75">
      <c r="B16" s="16">
        <v>8000</v>
      </c>
      <c r="C16" s="16" t="s">
        <v>66</v>
      </c>
      <c r="D16" s="14">
        <v>8999</v>
      </c>
      <c r="E16" t="s">
        <v>242</v>
      </c>
      <c r="F16">
        <f>'2000 Columns'!D13</f>
        <v>225433</v>
      </c>
      <c r="G16">
        <f>'2000 Columns'!E13</f>
        <v>39287</v>
      </c>
      <c r="H16">
        <f>'2000 Columns'!F13</f>
        <v>186146</v>
      </c>
      <c r="I16" s="27">
        <f>'2000 Columns'!I13</f>
        <v>1442573596</v>
      </c>
      <c r="J16" s="27">
        <f>'2000 PIT'!E12</f>
        <v>2005755869</v>
      </c>
      <c r="K16" s="27">
        <f>'2000 PIT'!G12</f>
        <v>1908490503</v>
      </c>
      <c r="L16" s="27">
        <f>'2000 Columns'!L13</f>
        <v>1017563474</v>
      </c>
      <c r="M16" s="27">
        <f>'2000 Columns'!M13</f>
        <v>-148725861</v>
      </c>
      <c r="N16" s="27">
        <f>'2000 Columns'!N13</f>
        <v>402658689</v>
      </c>
      <c r="O16" s="27">
        <f>'2000 Columns'!O13</f>
        <v>6199844</v>
      </c>
      <c r="P16" s="27">
        <f>'2000 Columns'!P13</f>
        <v>1925515</v>
      </c>
      <c r="Q16" s="27">
        <f>'2000 Columns'!Q13</f>
        <v>393482986</v>
      </c>
      <c r="R16" s="27">
        <f>'2000 Columns'!R13</f>
        <v>640325220</v>
      </c>
      <c r="S16" s="27">
        <f>'2000 Columns'!S13</f>
        <v>1042983909</v>
      </c>
      <c r="T16" s="27">
        <f>'2000 Columns'!K13</f>
        <v>2975859</v>
      </c>
      <c r="U16">
        <f t="shared" si="4"/>
        <v>4270.767633842428</v>
      </c>
      <c r="V16">
        <v>0</v>
      </c>
      <c r="W16" s="180">
        <f>'Tax Tables'!$D$20</f>
        <v>0.1</v>
      </c>
      <c r="X16">
        <v>0</v>
      </c>
      <c r="Y16" s="183">
        <f t="shared" si="0"/>
        <v>427.07676338424284</v>
      </c>
      <c r="Z16">
        <f t="shared" si="1"/>
        <v>96277196.00000001</v>
      </c>
      <c r="AA16" s="27">
        <f t="shared" si="2"/>
        <v>6399.123446877787</v>
      </c>
      <c r="AB16" s="27">
        <f t="shared" si="3"/>
        <v>1442573596</v>
      </c>
    </row>
    <row r="17" spans="2:28" ht="12.75">
      <c r="B17" s="16">
        <v>9000</v>
      </c>
      <c r="C17" s="16" t="s">
        <v>66</v>
      </c>
      <c r="D17" s="14">
        <v>9999</v>
      </c>
      <c r="E17" t="s">
        <v>242</v>
      </c>
      <c r="F17">
        <f>'2000 Columns'!D14</f>
        <v>243405</v>
      </c>
      <c r="G17">
        <f>'2000 Columns'!E14</f>
        <v>42297</v>
      </c>
      <c r="H17">
        <f>'2000 Columns'!F14</f>
        <v>201108</v>
      </c>
      <c r="I17" s="27">
        <f>'2000 Columns'!I14</f>
        <v>1667405978</v>
      </c>
      <c r="J17" s="27">
        <f>'2000 PIT'!E13</f>
        <v>2377835557</v>
      </c>
      <c r="K17" s="27">
        <f>'2000 PIT'!G13</f>
        <v>2318706795</v>
      </c>
      <c r="L17" s="27">
        <f>'2000 Columns'!L14</f>
        <v>1385385814</v>
      </c>
      <c r="M17" s="27">
        <f>'2000 Columns'!M14</f>
        <v>-104587038</v>
      </c>
      <c r="N17" s="27">
        <f>'2000 Columns'!N14</f>
        <v>297583608</v>
      </c>
      <c r="O17" s="27">
        <f>'2000 Columns'!O14</f>
        <v>3381523</v>
      </c>
      <c r="P17" s="27">
        <f>'2000 Columns'!P14</f>
        <v>3364355</v>
      </c>
      <c r="Q17" s="27">
        <f>'2000 Columns'!Q14</f>
        <v>291709180</v>
      </c>
      <c r="R17" s="27">
        <f>'2000 Columns'!R14</f>
        <v>663232163</v>
      </c>
      <c r="S17" s="27">
        <f>'2000 Columns'!S14</f>
        <v>960815771</v>
      </c>
      <c r="T17" s="27">
        <f>'2000 Columns'!K14</f>
        <v>2492905</v>
      </c>
      <c r="U17">
        <f t="shared" si="4"/>
        <v>5821.654386721719</v>
      </c>
      <c r="V17">
        <v>0</v>
      </c>
      <c r="W17" s="180">
        <f>'Tax Tables'!$D$20</f>
        <v>0.1</v>
      </c>
      <c r="X17">
        <v>0</v>
      </c>
      <c r="Y17" s="183">
        <f t="shared" si="0"/>
        <v>582.165438672172</v>
      </c>
      <c r="Z17">
        <f t="shared" si="1"/>
        <v>141701978.60000002</v>
      </c>
      <c r="AA17" s="27">
        <f t="shared" si="2"/>
        <v>6850.335769602104</v>
      </c>
      <c r="AB17" s="27">
        <f t="shared" si="3"/>
        <v>1667405978</v>
      </c>
    </row>
    <row r="18" spans="2:28" ht="12.75">
      <c r="B18" s="16">
        <v>10000</v>
      </c>
      <c r="C18" s="16" t="s">
        <v>66</v>
      </c>
      <c r="D18" s="14">
        <v>10999</v>
      </c>
      <c r="E18" t="s">
        <v>242</v>
      </c>
      <c r="F18">
        <f>'2000 Columns'!D15</f>
        <v>268742</v>
      </c>
      <c r="G18">
        <f>'2000 Columns'!E15</f>
        <v>48435</v>
      </c>
      <c r="H18">
        <f>'2000 Columns'!F15</f>
        <v>220307</v>
      </c>
      <c r="I18" s="27">
        <f>'2000 Columns'!I15</f>
        <v>2142781203</v>
      </c>
      <c r="J18" s="27">
        <f>'2000 PIT'!E14</f>
        <v>2868631369</v>
      </c>
      <c r="K18" s="27">
        <f>'2000 PIT'!G14</f>
        <v>2812600284</v>
      </c>
      <c r="L18" s="27">
        <f>'2000 Columns'!L15</f>
        <v>1687731405</v>
      </c>
      <c r="M18" s="27">
        <f>'2000 Columns'!M15</f>
        <v>-94715602</v>
      </c>
      <c r="N18" s="27">
        <f>'2000 Columns'!N15</f>
        <v>360060858</v>
      </c>
      <c r="O18" s="27">
        <f>'2000 Columns'!O15</f>
        <v>9429087</v>
      </c>
      <c r="P18" s="27">
        <f>'2000 Columns'!P15</f>
        <v>6014868</v>
      </c>
      <c r="Q18" s="27">
        <f>'2000 Columns'!Q15</f>
        <v>345251937</v>
      </c>
      <c r="R18" s="27">
        <f>'2000 Columns'!R15</f>
        <v>829994761</v>
      </c>
      <c r="S18" s="27">
        <f>'2000 Columns'!S15</f>
        <v>1190055619</v>
      </c>
      <c r="T18" s="27">
        <f>'2000 Columns'!K15</f>
        <v>5379834</v>
      </c>
      <c r="U18">
        <f t="shared" si="4"/>
        <v>6246.049184719917</v>
      </c>
      <c r="V18">
        <v>0</v>
      </c>
      <c r="W18" s="180">
        <f>'Tax Tables'!$D$20</f>
        <v>0.1</v>
      </c>
      <c r="X18">
        <v>0</v>
      </c>
      <c r="Y18" s="183">
        <f t="shared" si="0"/>
        <v>624.6049184719918</v>
      </c>
      <c r="Z18">
        <f t="shared" si="1"/>
        <v>167857575.00000003</v>
      </c>
      <c r="AA18" s="27">
        <f t="shared" si="2"/>
        <v>7973.376707027558</v>
      </c>
      <c r="AB18" s="27">
        <f t="shared" si="3"/>
        <v>2142781203</v>
      </c>
    </row>
    <row r="19" spans="2:28" ht="12.75">
      <c r="B19" s="16">
        <v>11000</v>
      </c>
      <c r="C19" s="16" t="s">
        <v>66</v>
      </c>
      <c r="D19" s="14">
        <v>11999</v>
      </c>
      <c r="E19" t="s">
        <v>242</v>
      </c>
      <c r="F19">
        <f>'2000 Columns'!D16</f>
        <v>243279</v>
      </c>
      <c r="G19">
        <f>'2000 Columns'!E16</f>
        <v>37374</v>
      </c>
      <c r="H19">
        <f>'2000 Columns'!F16</f>
        <v>205905</v>
      </c>
      <c r="I19" s="27">
        <f>'2000 Columns'!I16</f>
        <v>2270879497</v>
      </c>
      <c r="J19" s="27">
        <f>'2000 PIT'!E15</f>
        <v>2882147324</v>
      </c>
      <c r="K19" s="27">
        <f>'2000 PIT'!G15</f>
        <v>2808771426</v>
      </c>
      <c r="L19" s="27">
        <f>'2000 Columns'!L16</f>
        <v>1724560746</v>
      </c>
      <c r="M19" s="27">
        <f>'2000 Columns'!M16</f>
        <v>-127271273</v>
      </c>
      <c r="N19" s="27">
        <f>'2000 Columns'!N16</f>
        <v>406590759</v>
      </c>
      <c r="O19" s="27">
        <f>'2000 Columns'!O16</f>
        <v>7052310</v>
      </c>
      <c r="P19" s="27">
        <f>'2000 Columns'!P16</f>
        <v>2644520</v>
      </c>
      <c r="Q19" s="27">
        <f>'2000 Columns'!Q16</f>
        <v>394648417</v>
      </c>
      <c r="R19" s="27">
        <f>'2000 Columns'!R16</f>
        <v>735651601</v>
      </c>
      <c r="S19" s="27">
        <f>'2000 Columns'!S16</f>
        <v>1142242360</v>
      </c>
      <c r="T19" s="27">
        <f>'2000 Columns'!K16</f>
        <v>4890032</v>
      </c>
      <c r="U19">
        <f t="shared" si="4"/>
        <v>7151.89130175642</v>
      </c>
      <c r="V19">
        <v>0</v>
      </c>
      <c r="W19" s="180">
        <f>'Tax Tables'!$D$20</f>
        <v>0.1</v>
      </c>
      <c r="X19">
        <v>0</v>
      </c>
      <c r="Y19" s="183">
        <f t="shared" si="0"/>
        <v>715.189130175642</v>
      </c>
      <c r="Z19">
        <f t="shared" si="1"/>
        <v>173990496.40000004</v>
      </c>
      <c r="AA19" s="27">
        <f t="shared" si="2"/>
        <v>9334.465765643561</v>
      </c>
      <c r="AB19" s="27">
        <f t="shared" si="3"/>
        <v>2270879497</v>
      </c>
    </row>
    <row r="20" spans="2:28" ht="12.75">
      <c r="B20" s="16">
        <v>12000</v>
      </c>
      <c r="C20" s="16" t="s">
        <v>66</v>
      </c>
      <c r="D20" s="14">
        <v>12999</v>
      </c>
      <c r="E20" t="s">
        <v>243</v>
      </c>
      <c r="F20">
        <f>'2000 Columns'!D17</f>
        <v>269674</v>
      </c>
      <c r="G20">
        <f>'2000 Columns'!E17</f>
        <v>52279</v>
      </c>
      <c r="H20">
        <f>'2000 Columns'!F17</f>
        <v>217395</v>
      </c>
      <c r="I20" s="27">
        <f>'2000 Columns'!I17</f>
        <v>2680179600</v>
      </c>
      <c r="J20" s="27">
        <f>'2000 PIT'!E16</f>
        <v>3415118900</v>
      </c>
      <c r="K20" s="27">
        <f>'2000 PIT'!G16</f>
        <v>3367142227</v>
      </c>
      <c r="L20" s="27">
        <f>'2000 Columns'!L17</f>
        <v>2198301479</v>
      </c>
      <c r="M20" s="27">
        <f>'2000 Columns'!M17</f>
        <v>-90335659</v>
      </c>
      <c r="N20" s="27">
        <f>'2000 Columns'!N17</f>
        <v>443392075</v>
      </c>
      <c r="O20" s="27">
        <f>'2000 Columns'!O17</f>
        <v>5672036</v>
      </c>
      <c r="P20" s="27">
        <f>'2000 Columns'!P17</f>
        <v>1917408</v>
      </c>
      <c r="Q20" s="27">
        <f>'2000 Columns'!Q17</f>
        <v>429907536</v>
      </c>
      <c r="R20" s="27">
        <f>'2000 Columns'!R17</f>
        <v>782392044</v>
      </c>
      <c r="S20" s="27">
        <f>'2000 Columns'!S17</f>
        <v>1225784119</v>
      </c>
      <c r="T20" s="27">
        <f>'2000 Columns'!K17</f>
        <v>7812503</v>
      </c>
      <c r="U20">
        <f t="shared" si="4"/>
        <v>8118.449613236723</v>
      </c>
      <c r="V20">
        <v>0</v>
      </c>
      <c r="W20" s="180">
        <f>'Tax Tables'!$D$20</f>
        <v>0.1</v>
      </c>
      <c r="X20">
        <v>0</v>
      </c>
      <c r="Y20" s="183">
        <f t="shared" si="0"/>
        <v>811.8449613236724</v>
      </c>
      <c r="Z20">
        <f t="shared" si="1"/>
        <v>218933478.10000002</v>
      </c>
      <c r="AA20" s="27">
        <f t="shared" si="2"/>
        <v>9938.591039551458</v>
      </c>
      <c r="AB20" s="27">
        <f t="shared" si="3"/>
        <v>2680179600</v>
      </c>
    </row>
    <row r="21" spans="2:28" ht="12.75">
      <c r="B21" s="16">
        <v>13000</v>
      </c>
      <c r="C21" s="16" t="s">
        <v>66</v>
      </c>
      <c r="D21" s="14">
        <v>13999</v>
      </c>
      <c r="E21" t="s">
        <v>243</v>
      </c>
      <c r="F21">
        <f>'2000 Columns'!D18</f>
        <v>250316</v>
      </c>
      <c r="G21">
        <f>'2000 Columns'!E18</f>
        <v>51530</v>
      </c>
      <c r="H21">
        <f>'2000 Columns'!F18</f>
        <v>198786</v>
      </c>
      <c r="I21" s="27">
        <f>'2000 Columns'!I18</f>
        <v>2633743642</v>
      </c>
      <c r="J21" s="27">
        <f>'2000 PIT'!E17</f>
        <v>3474036069</v>
      </c>
      <c r="K21" s="27">
        <f>'2000 PIT'!G17</f>
        <v>3384770493</v>
      </c>
      <c r="L21" s="27">
        <f>'2000 Columns'!L18</f>
        <v>2216882065</v>
      </c>
      <c r="M21" s="27">
        <f>'2000 Columns'!M18</f>
        <v>-128101918</v>
      </c>
      <c r="N21" s="27">
        <f>'2000 Columns'!N18</f>
        <v>458017567</v>
      </c>
      <c r="O21" s="27">
        <f>'2000 Columns'!O18</f>
        <v>5635579</v>
      </c>
      <c r="P21" s="27">
        <f>'2000 Columns'!P18</f>
        <v>3942536</v>
      </c>
      <c r="Q21" s="27">
        <f>'2000 Columns'!Q18</f>
        <v>428276401</v>
      </c>
      <c r="R21" s="27">
        <f>'2000 Columns'!R18</f>
        <v>744340676</v>
      </c>
      <c r="S21" s="27">
        <f>'2000 Columns'!S18</f>
        <v>1202358243</v>
      </c>
      <c r="T21" s="27">
        <f>'2000 Columns'!K18</f>
        <v>24105587</v>
      </c>
      <c r="U21">
        <f t="shared" si="4"/>
        <v>9075.240200386712</v>
      </c>
      <c r="V21">
        <v>0</v>
      </c>
      <c r="W21" s="180">
        <f>'Tax Tables'!$D$20</f>
        <v>0.1</v>
      </c>
      <c r="X21">
        <v>0</v>
      </c>
      <c r="Y21" s="183">
        <f t="shared" si="0"/>
        <v>907.5240200386712</v>
      </c>
      <c r="Z21">
        <f t="shared" si="1"/>
        <v>227167782.60000002</v>
      </c>
      <c r="AA21" s="27">
        <f t="shared" si="2"/>
        <v>10521.675170584382</v>
      </c>
      <c r="AB21" s="27">
        <f t="shared" si="3"/>
        <v>2633743642</v>
      </c>
    </row>
    <row r="22" spans="2:28" ht="12.75">
      <c r="B22" s="16">
        <v>14000</v>
      </c>
      <c r="C22" s="16" t="s">
        <v>66</v>
      </c>
      <c r="D22" s="14">
        <v>14999</v>
      </c>
      <c r="E22" t="s">
        <v>243</v>
      </c>
      <c r="F22">
        <f>'2000 Columns'!D19</f>
        <v>234397</v>
      </c>
      <c r="G22">
        <f>'2000 Columns'!E19</f>
        <v>44737</v>
      </c>
      <c r="H22">
        <f>'2000 Columns'!F19</f>
        <v>189660</v>
      </c>
      <c r="I22" s="27">
        <f>'2000 Columns'!I19</f>
        <v>2557223198</v>
      </c>
      <c r="J22" s="27">
        <f>'2000 PIT'!E18</f>
        <v>3442888379</v>
      </c>
      <c r="K22" s="27">
        <f>'2000 PIT'!G18</f>
        <v>3393928150</v>
      </c>
      <c r="L22" s="27">
        <f>'2000 Columns'!L19</f>
        <v>2279830339</v>
      </c>
      <c r="M22" s="27">
        <f>'2000 Columns'!M19</f>
        <v>-101401184</v>
      </c>
      <c r="N22" s="27">
        <f>'2000 Columns'!N19</f>
        <v>478482128</v>
      </c>
      <c r="O22" s="27">
        <f>'2000 Columns'!O19</f>
        <v>8848983</v>
      </c>
      <c r="P22" s="27">
        <f>'2000 Columns'!P19</f>
        <v>7276109</v>
      </c>
      <c r="Q22" s="27">
        <f>'2000 Columns'!Q19</f>
        <v>461439605</v>
      </c>
      <c r="R22" s="27">
        <f>'2000 Columns'!R19</f>
        <v>718659475</v>
      </c>
      <c r="S22" s="27">
        <f>'2000 Columns'!S19</f>
        <v>1197141603</v>
      </c>
      <c r="T22" s="27">
        <f>'2000 Columns'!K19</f>
        <v>8193540</v>
      </c>
      <c r="U22">
        <f t="shared" si="4"/>
        <v>9580.953578757408</v>
      </c>
      <c r="V22">
        <v>0</v>
      </c>
      <c r="W22" s="180">
        <f>'Tax Tables'!$D$20</f>
        <v>0.1</v>
      </c>
      <c r="X22">
        <v>0</v>
      </c>
      <c r="Y22" s="183">
        <f t="shared" si="0"/>
        <v>958.0953578757408</v>
      </c>
      <c r="Z22">
        <f t="shared" si="1"/>
        <v>224574677.60000002</v>
      </c>
      <c r="AA22" s="27">
        <f t="shared" si="2"/>
        <v>10909.794912050922</v>
      </c>
      <c r="AB22" s="27">
        <f t="shared" si="3"/>
        <v>2557223198</v>
      </c>
    </row>
    <row r="23" spans="2:28" ht="12.75">
      <c r="B23" s="16">
        <v>15000</v>
      </c>
      <c r="C23" s="16" t="s">
        <v>66</v>
      </c>
      <c r="D23" s="14">
        <v>15999</v>
      </c>
      <c r="E23" t="s">
        <v>243</v>
      </c>
      <c r="F23">
        <f>'2000 Columns'!D20</f>
        <v>262412</v>
      </c>
      <c r="G23">
        <f>'2000 Columns'!E20</f>
        <v>59847</v>
      </c>
      <c r="H23">
        <f>'2000 Columns'!F20</f>
        <v>202565</v>
      </c>
      <c r="I23" s="27">
        <f>'2000 Columns'!I20</f>
        <v>3099632242</v>
      </c>
      <c r="J23" s="27">
        <f>'2000 PIT'!E19</f>
        <v>4127067900</v>
      </c>
      <c r="K23" s="27">
        <f>'2000 PIT'!G19</f>
        <v>4064620261</v>
      </c>
      <c r="L23" s="27">
        <f>'2000 Columns'!L20</f>
        <v>2736575191</v>
      </c>
      <c r="M23" s="27">
        <f>'2000 Columns'!M20</f>
        <v>-165895626</v>
      </c>
      <c r="N23" s="27">
        <f>'2000 Columns'!N20</f>
        <v>585364234</v>
      </c>
      <c r="O23" s="27">
        <f>'2000 Columns'!O20</f>
        <v>15630406</v>
      </c>
      <c r="P23" s="27">
        <f>'2000 Columns'!P20</f>
        <v>5005670</v>
      </c>
      <c r="Q23" s="27">
        <f>'2000 Columns'!Q20</f>
        <v>558229099</v>
      </c>
      <c r="R23" s="27">
        <f>'2000 Columns'!R20</f>
        <v>806206029</v>
      </c>
      <c r="S23" s="27">
        <f>'2000 Columns'!S20</f>
        <v>1391570263</v>
      </c>
      <c r="T23" s="27">
        <f>'2000 Columns'!K20</f>
        <v>11504729</v>
      </c>
      <c r="U23">
        <f t="shared" si="4"/>
        <v>10424.438047802692</v>
      </c>
      <c r="V23">
        <v>0</v>
      </c>
      <c r="W23" s="180">
        <f>'Tax Tables'!$D$20</f>
        <v>0.1</v>
      </c>
      <c r="X23">
        <v>0</v>
      </c>
      <c r="Y23" s="183">
        <f t="shared" si="0"/>
        <v>1042.4438047802694</v>
      </c>
      <c r="Z23">
        <f t="shared" si="1"/>
        <v>273549763.70000005</v>
      </c>
      <c r="AA23" s="27">
        <f t="shared" si="2"/>
        <v>11812.082686767373</v>
      </c>
      <c r="AB23" s="27">
        <f t="shared" si="3"/>
        <v>3099632242</v>
      </c>
    </row>
    <row r="24" spans="2:28" ht="12.75">
      <c r="B24" s="16">
        <v>16000</v>
      </c>
      <c r="C24" s="16" t="s">
        <v>66</v>
      </c>
      <c r="D24" s="14">
        <v>16999</v>
      </c>
      <c r="E24" t="s">
        <v>243</v>
      </c>
      <c r="F24">
        <f>'2000 Columns'!D21</f>
        <v>271175</v>
      </c>
      <c r="G24">
        <f>'2000 Columns'!E21</f>
        <v>52193</v>
      </c>
      <c r="H24">
        <f>'2000 Columns'!F21</f>
        <v>218982</v>
      </c>
      <c r="I24" s="27">
        <f>'2000 Columns'!I21</f>
        <v>3452252863</v>
      </c>
      <c r="J24" s="27">
        <f>'2000 PIT'!E20</f>
        <v>4518076508</v>
      </c>
      <c r="K24" s="27">
        <f>'2000 PIT'!G20</f>
        <v>4465571195</v>
      </c>
      <c r="L24" s="27">
        <f>'2000 Columns'!L21</f>
        <v>3083512014</v>
      </c>
      <c r="M24" s="27">
        <f>'2000 Columns'!M21</f>
        <v>-111192723</v>
      </c>
      <c r="N24" s="27">
        <f>'2000 Columns'!N21</f>
        <v>532920314</v>
      </c>
      <c r="O24" s="27">
        <f>'2000 Columns'!O21</f>
        <v>24852781</v>
      </c>
      <c r="P24" s="27">
        <f>'2000 Columns'!P21</f>
        <v>4405831</v>
      </c>
      <c r="Q24" s="27">
        <f>'2000 Columns'!Q21</f>
        <v>492610010</v>
      </c>
      <c r="R24" s="27">
        <f>'2000 Columns'!R21</f>
        <v>847864863</v>
      </c>
      <c r="S24" s="27">
        <f>'2000 Columns'!S21</f>
        <v>1380785177</v>
      </c>
      <c r="T24" s="27">
        <f>'2000 Columns'!K21</f>
        <v>15457523</v>
      </c>
      <c r="U24">
        <f t="shared" si="4"/>
        <v>11569.249860791002</v>
      </c>
      <c r="V24">
        <v>0</v>
      </c>
      <c r="W24" s="180">
        <f>'Tax Tables'!$D$20</f>
        <v>0.1</v>
      </c>
      <c r="X24">
        <v>0</v>
      </c>
      <c r="Y24" s="183">
        <f t="shared" si="0"/>
        <v>1156.9249860791003</v>
      </c>
      <c r="Z24">
        <f t="shared" si="1"/>
        <v>313729133.1</v>
      </c>
      <c r="AA24" s="27">
        <f t="shared" si="2"/>
        <v>12730.719509541808</v>
      </c>
      <c r="AB24" s="27">
        <f t="shared" si="3"/>
        <v>3452252863</v>
      </c>
    </row>
    <row r="25" spans="2:28" ht="12.75">
      <c r="B25" s="16">
        <v>17000</v>
      </c>
      <c r="C25" s="16" t="s">
        <v>66</v>
      </c>
      <c r="D25" s="14">
        <v>17999</v>
      </c>
      <c r="E25" t="s">
        <v>243</v>
      </c>
      <c r="F25">
        <f>'2000 Columns'!D22</f>
        <v>228218</v>
      </c>
      <c r="G25">
        <f>'2000 Columns'!E22</f>
        <v>42895</v>
      </c>
      <c r="H25">
        <f>'2000 Columns'!F22</f>
        <v>185323</v>
      </c>
      <c r="I25" s="27">
        <f>'2000 Columns'!I22</f>
        <v>3082559509</v>
      </c>
      <c r="J25" s="27">
        <f>'2000 PIT'!E21</f>
        <v>4044069977</v>
      </c>
      <c r="K25" s="27">
        <f>'2000 PIT'!G21</f>
        <v>3997929168</v>
      </c>
      <c r="L25" s="27">
        <f>'2000 Columns'!L22</f>
        <v>2871948022</v>
      </c>
      <c r="M25" s="27">
        <f>'2000 Columns'!M22</f>
        <v>-124098248</v>
      </c>
      <c r="N25" s="27">
        <f>'2000 Columns'!N22</f>
        <v>417675012</v>
      </c>
      <c r="O25" s="27">
        <f>'2000 Columns'!O22</f>
        <v>16494040</v>
      </c>
      <c r="P25" s="27">
        <f>'2000 Columns'!P22</f>
        <v>3377968</v>
      </c>
      <c r="Q25" s="27">
        <f>'2000 Columns'!Q22</f>
        <v>384260245</v>
      </c>
      <c r="R25" s="27">
        <f>'2000 Columns'!R22</f>
        <v>741204299</v>
      </c>
      <c r="S25" s="27">
        <f>'2000 Columns'!S22</f>
        <v>1158879311</v>
      </c>
      <c r="T25" s="27">
        <f>'2000 Columns'!K22</f>
        <v>16920727</v>
      </c>
      <c r="U25">
        <f t="shared" si="4"/>
        <v>12642.257254029042</v>
      </c>
      <c r="V25">
        <v>0</v>
      </c>
      <c r="W25" s="180">
        <f>'Tax Tables'!$D$20</f>
        <v>0.1</v>
      </c>
      <c r="X25">
        <v>0</v>
      </c>
      <c r="Y25" s="183">
        <f t="shared" si="0"/>
        <v>1264.2257254029043</v>
      </c>
      <c r="Z25">
        <f t="shared" si="1"/>
        <v>288519066.6</v>
      </c>
      <c r="AA25" s="27">
        <f t="shared" si="2"/>
        <v>13507.0831792409</v>
      </c>
      <c r="AB25" s="27">
        <f t="shared" si="3"/>
        <v>3082559509</v>
      </c>
    </row>
    <row r="26" spans="2:28" ht="12.75">
      <c r="B26" s="16">
        <v>18000</v>
      </c>
      <c r="C26" s="16" t="s">
        <v>66</v>
      </c>
      <c r="D26" s="14">
        <v>18999</v>
      </c>
      <c r="E26" t="s">
        <v>243</v>
      </c>
      <c r="F26">
        <f>'2000 Columns'!D23</f>
        <v>229957</v>
      </c>
      <c r="G26">
        <f>'2000 Columns'!E23</f>
        <v>37581</v>
      </c>
      <c r="H26">
        <f>'2000 Columns'!F23</f>
        <v>192376</v>
      </c>
      <c r="I26" s="27">
        <f>'2000 Columns'!I23</f>
        <v>3256530986</v>
      </c>
      <c r="J26" s="27">
        <f>'2000 PIT'!E22</f>
        <v>4309394399</v>
      </c>
      <c r="K26" s="27">
        <f>'2000 PIT'!G22</f>
        <v>4243847377</v>
      </c>
      <c r="L26" s="27">
        <f>'2000 Columns'!L23</f>
        <v>3081649610</v>
      </c>
      <c r="M26" s="27">
        <f>'2000 Columns'!M23</f>
        <v>-111419531</v>
      </c>
      <c r="N26" s="27">
        <f>'2000 Columns'!N23</f>
        <v>411057613</v>
      </c>
      <c r="O26" s="27">
        <f>'2000 Columns'!O23</f>
        <v>6960063</v>
      </c>
      <c r="P26" s="27">
        <f>'2000 Columns'!P23</f>
        <v>2163805</v>
      </c>
      <c r="Q26" s="27">
        <f>'2000 Columns'!Q23</f>
        <v>380829692</v>
      </c>
      <c r="R26" s="27">
        <f>'2000 Columns'!R23</f>
        <v>750392904</v>
      </c>
      <c r="S26" s="27">
        <f>'2000 Columns'!S23</f>
        <v>1161450517</v>
      </c>
      <c r="T26" s="27">
        <f>'2000 Columns'!K23</f>
        <v>23267858</v>
      </c>
      <c r="U26">
        <f t="shared" si="4"/>
        <v>13689.27182908109</v>
      </c>
      <c r="V26">
        <v>0</v>
      </c>
      <c r="W26" s="180">
        <f>'Tax Tables'!$D$20</f>
        <v>0.1</v>
      </c>
      <c r="X26">
        <v>0</v>
      </c>
      <c r="Y26" s="183">
        <f t="shared" si="0"/>
        <v>1368.927182908109</v>
      </c>
      <c r="Z26">
        <f t="shared" si="1"/>
        <v>314794388.20000005</v>
      </c>
      <c r="AA26" s="27">
        <f t="shared" si="2"/>
        <v>14161.477954574117</v>
      </c>
      <c r="AB26" s="27">
        <f t="shared" si="3"/>
        <v>3256530986</v>
      </c>
    </row>
    <row r="27" spans="2:28" ht="12.75">
      <c r="B27" s="16">
        <v>19000</v>
      </c>
      <c r="C27" s="16" t="s">
        <v>66</v>
      </c>
      <c r="D27" s="14">
        <v>19999</v>
      </c>
      <c r="E27" t="s">
        <v>243</v>
      </c>
      <c r="F27">
        <f>'2000 Columns'!D24</f>
        <v>210849</v>
      </c>
      <c r="G27">
        <f>'2000 Columns'!E24</f>
        <v>35699</v>
      </c>
      <c r="H27">
        <f>'2000 Columns'!F24</f>
        <v>175150</v>
      </c>
      <c r="I27" s="27">
        <f>'2000 Columns'!I24</f>
        <v>3111961663</v>
      </c>
      <c r="J27" s="27">
        <f>'2000 PIT'!E23</f>
        <v>4164806821</v>
      </c>
      <c r="K27" s="27">
        <f>'2000 PIT'!G23</f>
        <v>4106294599</v>
      </c>
      <c r="L27" s="27">
        <f>'2000 Columns'!L24</f>
        <v>3061452580</v>
      </c>
      <c r="M27" s="27">
        <f>'2000 Columns'!M24</f>
        <v>-122161387</v>
      </c>
      <c r="N27" s="27">
        <f>'2000 Columns'!N24</f>
        <v>346983354</v>
      </c>
      <c r="O27" s="27">
        <f>'2000 Columns'!O24</f>
        <v>13203025</v>
      </c>
      <c r="P27" s="27">
        <f>'2000 Columns'!P24</f>
        <v>6370755</v>
      </c>
      <c r="Q27" s="27">
        <f>'2000 Columns'!Q24</f>
        <v>310412269</v>
      </c>
      <c r="R27" s="27">
        <f>'2000 Columns'!R24</f>
        <v>700672487</v>
      </c>
      <c r="S27" s="27">
        <f>'2000 Columns'!S24</f>
        <v>1047655841</v>
      </c>
      <c r="T27" s="27">
        <f>'2000 Columns'!K24</f>
        <v>23368060</v>
      </c>
      <c r="U27">
        <f t="shared" si="4"/>
        <v>14783.807274400164</v>
      </c>
      <c r="V27">
        <f>'Tax Tables'!$D$20*'Tax Tables'!$C$20</f>
        <v>1400</v>
      </c>
      <c r="W27" s="180">
        <f>'Tax Tables'!$D$21</f>
        <v>0.15</v>
      </c>
      <c r="X27">
        <f>'Tax Tables'!$B$21</f>
        <v>14000</v>
      </c>
      <c r="Y27" s="183">
        <f t="shared" si="0"/>
        <v>1517.5710911600245</v>
      </c>
      <c r="Z27">
        <f t="shared" si="1"/>
        <v>319978347</v>
      </c>
      <c r="AA27" s="27">
        <f t="shared" si="2"/>
        <v>14759.195741976486</v>
      </c>
      <c r="AB27" s="27">
        <f t="shared" si="3"/>
        <v>3111961663</v>
      </c>
    </row>
    <row r="28" spans="2:28" ht="12.75">
      <c r="B28" s="16">
        <v>20000</v>
      </c>
      <c r="C28" s="16" t="s">
        <v>66</v>
      </c>
      <c r="D28" s="14">
        <v>20999</v>
      </c>
      <c r="E28" t="s">
        <v>243</v>
      </c>
      <c r="F28">
        <f>'2000 Columns'!D25</f>
        <v>218385</v>
      </c>
      <c r="G28">
        <f>'2000 Columns'!E25</f>
        <v>55932</v>
      </c>
      <c r="H28">
        <f>'2000 Columns'!F25</f>
        <v>162453</v>
      </c>
      <c r="I28" s="27">
        <f>'2000 Columns'!I25</f>
        <v>3544581328</v>
      </c>
      <c r="J28" s="27">
        <f>'2000 PIT'!E24</f>
        <v>4544388968</v>
      </c>
      <c r="K28" s="27">
        <f>'2000 PIT'!G24</f>
        <v>4472535225</v>
      </c>
      <c r="L28" s="27">
        <f>'2000 Columns'!L25</f>
        <v>3259521292</v>
      </c>
      <c r="M28" s="27">
        <f>'2000 Columns'!M25</f>
        <v>-121358527</v>
      </c>
      <c r="N28" s="27">
        <f>'2000 Columns'!N25</f>
        <v>577731253</v>
      </c>
      <c r="O28" s="27">
        <f>'2000 Columns'!O25</f>
        <v>19114954</v>
      </c>
      <c r="P28" s="27">
        <f>'2000 Columns'!P25</f>
        <v>4222861</v>
      </c>
      <c r="Q28" s="27">
        <f>'2000 Columns'!Q25</f>
        <v>535643994</v>
      </c>
      <c r="R28" s="27">
        <f>'2000 Columns'!R25</f>
        <v>658090663</v>
      </c>
      <c r="S28" s="27">
        <f>'2000 Columns'!S25</f>
        <v>1235821916</v>
      </c>
      <c r="T28" s="27">
        <f>'2000 Columns'!K25</f>
        <v>22972305</v>
      </c>
      <c r="U28">
        <f t="shared" si="4"/>
        <v>15150.157071227419</v>
      </c>
      <c r="V28">
        <f>'Tax Tables'!$D$20*'Tax Tables'!$C$20</f>
        <v>1400</v>
      </c>
      <c r="W28" s="180">
        <f>'Tax Tables'!$D$21</f>
        <v>0.15</v>
      </c>
      <c r="X28">
        <f>'Tax Tables'!$B$21</f>
        <v>14000</v>
      </c>
      <c r="Y28" s="183">
        <f t="shared" si="0"/>
        <v>1572.523560684113</v>
      </c>
      <c r="Z28">
        <f t="shared" si="1"/>
        <v>343415557.8</v>
      </c>
      <c r="AA28" s="27">
        <f t="shared" si="2"/>
        <v>16230.88274377819</v>
      </c>
      <c r="AB28" s="27">
        <f t="shared" si="3"/>
        <v>3544581328</v>
      </c>
    </row>
    <row r="29" spans="2:28" ht="12.75">
      <c r="B29" s="16">
        <v>21000</v>
      </c>
      <c r="C29" s="16" t="s">
        <v>66</v>
      </c>
      <c r="D29" s="14">
        <v>21999</v>
      </c>
      <c r="E29" t="s">
        <v>243</v>
      </c>
      <c r="F29">
        <f>'2000 Columns'!D26</f>
        <v>209031</v>
      </c>
      <c r="G29">
        <f>'2000 Columns'!E26</f>
        <v>51919</v>
      </c>
      <c r="H29">
        <f>'2000 Columns'!F26</f>
        <v>157112</v>
      </c>
      <c r="I29" s="27">
        <f>'2000 Columns'!I26</f>
        <v>3434427498</v>
      </c>
      <c r="J29" s="27">
        <f>'2000 PIT'!E25</f>
        <v>4569420723</v>
      </c>
      <c r="K29" s="27">
        <f>'2000 PIT'!G25</f>
        <v>4491060122</v>
      </c>
      <c r="L29" s="27">
        <f>'2000 Columns'!L26</f>
        <v>3334431578</v>
      </c>
      <c r="M29" s="27">
        <f>'2000 Columns'!M26</f>
        <v>-111389932</v>
      </c>
      <c r="N29" s="27">
        <f>'2000 Columns'!N26</f>
        <v>567180787</v>
      </c>
      <c r="O29" s="27">
        <f>'2000 Columns'!O26</f>
        <v>20386765</v>
      </c>
      <c r="P29" s="27">
        <f>'2000 Columns'!P26</f>
        <v>3781636</v>
      </c>
      <c r="Q29" s="27">
        <f>'2000 Columns'!Q26</f>
        <v>518210593</v>
      </c>
      <c r="R29" s="27">
        <f>'2000 Columns'!R26</f>
        <v>632981177</v>
      </c>
      <c r="S29" s="27">
        <f>'2000 Columns'!S26</f>
        <v>1200161964</v>
      </c>
      <c r="T29" s="27">
        <f>'2000 Columns'!K26</f>
        <v>28583429</v>
      </c>
      <c r="U29">
        <f t="shared" si="4"/>
        <v>16118.464529184666</v>
      </c>
      <c r="V29">
        <f>'Tax Tables'!$D$20*'Tax Tables'!$C$20</f>
        <v>1400</v>
      </c>
      <c r="W29" s="180">
        <f>'Tax Tables'!$D$21</f>
        <v>0.15</v>
      </c>
      <c r="X29">
        <f>'Tax Tables'!$B$21</f>
        <v>14000</v>
      </c>
      <c r="Y29" s="183">
        <f t="shared" si="0"/>
        <v>1717.7696793777</v>
      </c>
      <c r="Z29">
        <f t="shared" si="1"/>
        <v>359067113.85</v>
      </c>
      <c r="AA29" s="27">
        <f t="shared" si="2"/>
        <v>16430.230434720208</v>
      </c>
      <c r="AB29" s="27">
        <f t="shared" si="3"/>
        <v>3434427498</v>
      </c>
    </row>
    <row r="30" spans="2:28" ht="12.75">
      <c r="B30" s="16">
        <v>22000</v>
      </c>
      <c r="C30" s="16" t="s">
        <v>66</v>
      </c>
      <c r="D30" s="14">
        <v>22999</v>
      </c>
      <c r="E30" t="s">
        <v>243</v>
      </c>
      <c r="F30">
        <f>'2000 Columns'!D27</f>
        <v>196602</v>
      </c>
      <c r="G30">
        <f>'2000 Columns'!E27</f>
        <v>53714</v>
      </c>
      <c r="H30">
        <f>'2000 Columns'!F27</f>
        <v>142888</v>
      </c>
      <c r="I30" s="27">
        <f>'2000 Columns'!I27</f>
        <v>3635911624</v>
      </c>
      <c r="J30" s="27">
        <f>'2000 PIT'!E26</f>
        <v>4497593640</v>
      </c>
      <c r="K30" s="27">
        <f>'2000 PIT'!G26</f>
        <v>4421997087</v>
      </c>
      <c r="L30" s="27">
        <f>'2000 Columns'!L27</f>
        <v>3312182386</v>
      </c>
      <c r="M30" s="27">
        <f>'2000 Columns'!M27</f>
        <v>-137840512</v>
      </c>
      <c r="N30" s="27">
        <f>'2000 Columns'!N27</f>
        <v>554282387</v>
      </c>
      <c r="O30" s="27">
        <f>'2000 Columns'!O27</f>
        <v>19459613</v>
      </c>
      <c r="P30" s="27">
        <f>'2000 Columns'!P27</f>
        <v>4706901</v>
      </c>
      <c r="Q30" s="27">
        <f>'2000 Columns'!Q27</f>
        <v>505137146</v>
      </c>
      <c r="R30" s="27">
        <f>'2000 Columns'!R27</f>
        <v>571910393</v>
      </c>
      <c r="S30" s="27">
        <f>'2000 Columns'!S27</f>
        <v>1126192780</v>
      </c>
      <c r="T30" s="27">
        <f>'2000 Columns'!K27</f>
        <v>29685628</v>
      </c>
      <c r="U30">
        <f t="shared" si="4"/>
        <v>17148.354848882514</v>
      </c>
      <c r="V30">
        <f>'Tax Tables'!$D$20*'Tax Tables'!$C$20</f>
        <v>1400</v>
      </c>
      <c r="W30" s="180">
        <f>'Tax Tables'!$D$21</f>
        <v>0.15</v>
      </c>
      <c r="X30">
        <f>'Tax Tables'!$B$21</f>
        <v>14000</v>
      </c>
      <c r="Y30" s="183">
        <f t="shared" si="0"/>
        <v>1872.2532273323773</v>
      </c>
      <c r="Z30">
        <f t="shared" si="1"/>
        <v>368088729.00000006</v>
      </c>
      <c r="AA30" s="27">
        <f t="shared" si="2"/>
        <v>18493.76722515539</v>
      </c>
      <c r="AB30" s="27">
        <f t="shared" si="3"/>
        <v>3635911623.9999995</v>
      </c>
    </row>
    <row r="31" spans="2:28" ht="12.75">
      <c r="B31" s="16">
        <v>23000</v>
      </c>
      <c r="C31" s="16" t="s">
        <v>66</v>
      </c>
      <c r="D31" s="14">
        <v>23999</v>
      </c>
      <c r="E31" t="s">
        <v>243</v>
      </c>
      <c r="F31">
        <f>'2000 Columns'!D28</f>
        <v>201010</v>
      </c>
      <c r="G31">
        <f>'2000 Columns'!E28</f>
        <v>50822</v>
      </c>
      <c r="H31">
        <f>'2000 Columns'!F28</f>
        <v>150188</v>
      </c>
      <c r="I31" s="27">
        <f>'2000 Columns'!I28</f>
        <v>3543464886</v>
      </c>
      <c r="J31" s="27">
        <f>'2000 PIT'!E27</f>
        <v>4810262692</v>
      </c>
      <c r="K31" s="27">
        <f>'2000 PIT'!G27</f>
        <v>4726416088</v>
      </c>
      <c r="L31" s="27">
        <f>'2000 Columns'!L28</f>
        <v>3589145513</v>
      </c>
      <c r="M31" s="27">
        <f>'2000 Columns'!M28</f>
        <v>-113698824</v>
      </c>
      <c r="N31" s="27">
        <f>'2000 Columns'!N28</f>
        <v>565500568</v>
      </c>
      <c r="O31" s="27">
        <f>'2000 Columns'!O28</f>
        <v>20773047</v>
      </c>
      <c r="P31" s="27">
        <f>'2000 Columns'!P28</f>
        <v>7917492</v>
      </c>
      <c r="Q31" s="27">
        <f>'2000 Columns'!Q28</f>
        <v>508262829</v>
      </c>
      <c r="R31" s="27">
        <f>'2000 Columns'!R28</f>
        <v>584912253</v>
      </c>
      <c r="S31" s="27">
        <f>'2000 Columns'!S28</f>
        <v>1150412821</v>
      </c>
      <c r="T31" s="27">
        <f>'2000 Columns'!K28</f>
        <v>36464692</v>
      </c>
      <c r="U31">
        <f t="shared" si="4"/>
        <v>18207.302477488684</v>
      </c>
      <c r="V31">
        <f>'Tax Tables'!$D$20*'Tax Tables'!$C$20</f>
        <v>1400</v>
      </c>
      <c r="W31" s="180">
        <f>'Tax Tables'!$D$21</f>
        <v>0.15</v>
      </c>
      <c r="X31">
        <f>'Tax Tables'!$B$21</f>
        <v>14000</v>
      </c>
      <c r="Y31" s="183">
        <f t="shared" si="0"/>
        <v>2031.0953716233025</v>
      </c>
      <c r="Z31">
        <f t="shared" si="1"/>
        <v>408270480.65000004</v>
      </c>
      <c r="AA31" s="27">
        <f t="shared" si="2"/>
        <v>17628.301507387692</v>
      </c>
      <c r="AB31" s="27">
        <f t="shared" si="3"/>
        <v>3543464886</v>
      </c>
    </row>
    <row r="32" spans="2:28" ht="12.75">
      <c r="B32" s="16">
        <v>24000</v>
      </c>
      <c r="C32" s="16" t="s">
        <v>66</v>
      </c>
      <c r="D32" s="14">
        <v>24999</v>
      </c>
      <c r="E32" t="s">
        <v>243</v>
      </c>
      <c r="F32">
        <f>'2000 Columns'!D29</f>
        <v>190842</v>
      </c>
      <c r="G32">
        <f>'2000 Columns'!E29</f>
        <v>60065</v>
      </c>
      <c r="H32">
        <f>'2000 Columns'!F29</f>
        <v>130777</v>
      </c>
      <c r="I32" s="27">
        <f>'2000 Columns'!I29</f>
        <v>3655736842</v>
      </c>
      <c r="J32" s="27">
        <f>'2000 PIT'!E28</f>
        <v>4798583226</v>
      </c>
      <c r="K32" s="27">
        <f>'2000 PIT'!G28</f>
        <v>4674037177</v>
      </c>
      <c r="L32" s="27">
        <f>'2000 Columns'!L29</f>
        <v>3475257081</v>
      </c>
      <c r="M32" s="27">
        <f>'2000 Columns'!M29</f>
        <v>-155052416</v>
      </c>
      <c r="N32" s="27">
        <f>'2000 Columns'!N29</f>
        <v>728524175</v>
      </c>
      <c r="O32" s="27">
        <f>'2000 Columns'!O29</f>
        <v>25944998</v>
      </c>
      <c r="P32" s="27">
        <f>'2000 Columns'!P29</f>
        <v>6801105</v>
      </c>
      <c r="Q32" s="27">
        <f>'2000 Columns'!Q29</f>
        <v>666666256</v>
      </c>
      <c r="R32" s="27">
        <f>'2000 Columns'!R29</f>
        <v>498160639</v>
      </c>
      <c r="S32" s="27">
        <f>'2000 Columns'!S29</f>
        <v>1226684814</v>
      </c>
      <c r="T32" s="27">
        <f>'2000 Columns'!K29</f>
        <v>35912921</v>
      </c>
      <c r="U32">
        <f t="shared" si="4"/>
        <v>18716.521583299273</v>
      </c>
      <c r="V32">
        <f>'Tax Tables'!$D$20*'Tax Tables'!$C$20</f>
        <v>1400</v>
      </c>
      <c r="W32" s="180">
        <f>'Tax Tables'!$D$21</f>
        <v>0.15</v>
      </c>
      <c r="X32">
        <f>'Tax Tables'!$B$21</f>
        <v>14000</v>
      </c>
      <c r="Y32" s="183">
        <f t="shared" si="0"/>
        <v>2107.478237494891</v>
      </c>
      <c r="Z32">
        <f t="shared" si="1"/>
        <v>402195361.79999995</v>
      </c>
      <c r="AA32" s="27">
        <f t="shared" si="2"/>
        <v>19155.829649657833</v>
      </c>
      <c r="AB32" s="27">
        <f t="shared" si="3"/>
        <v>3655736842</v>
      </c>
    </row>
    <row r="33" spans="2:28" ht="12.75">
      <c r="B33" s="16">
        <v>25000</v>
      </c>
      <c r="C33" s="16" t="s">
        <v>66</v>
      </c>
      <c r="D33" s="14">
        <v>25999</v>
      </c>
      <c r="E33" t="s">
        <v>243</v>
      </c>
      <c r="F33">
        <f>'2000 Columns'!D30</f>
        <v>207478</v>
      </c>
      <c r="G33">
        <f>'2000 Columns'!E30</f>
        <v>54639</v>
      </c>
      <c r="H33">
        <f>'2000 Columns'!F30</f>
        <v>152839</v>
      </c>
      <c r="I33" s="27">
        <f>'2000 Columns'!I30</f>
        <v>4520337702</v>
      </c>
      <c r="J33" s="27">
        <f>'2000 PIT'!E29</f>
        <v>5382266612</v>
      </c>
      <c r="K33" s="27">
        <f>'2000 PIT'!G29</f>
        <v>5292949495</v>
      </c>
      <c r="L33" s="27">
        <f>'2000 Columns'!L30</f>
        <v>4113791232</v>
      </c>
      <c r="M33" s="27">
        <f>'2000 Columns'!M30</f>
        <v>-151567960</v>
      </c>
      <c r="N33" s="27">
        <f>'2000 Columns'!N30</f>
        <v>597759602</v>
      </c>
      <c r="O33" s="27">
        <f>'2000 Columns'!O30</f>
        <v>28917834</v>
      </c>
      <c r="P33" s="27">
        <f>'2000 Columns'!P30</f>
        <v>7686048</v>
      </c>
      <c r="Q33" s="27">
        <f>'2000 Columns'!Q30</f>
        <v>524117564</v>
      </c>
      <c r="R33" s="27">
        <f>'2000 Columns'!R30</f>
        <v>587671657</v>
      </c>
      <c r="S33" s="27">
        <f>'2000 Columns'!S30</f>
        <v>1185431259</v>
      </c>
      <c r="T33" s="27">
        <f>'2000 Columns'!K30</f>
        <v>44724204</v>
      </c>
      <c r="U33">
        <f t="shared" si="4"/>
        <v>20227.857184858152</v>
      </c>
      <c r="V33">
        <f>'Tax Tables'!$D$20*'Tax Tables'!$C$20</f>
        <v>1400</v>
      </c>
      <c r="W33" s="180">
        <f>'Tax Tables'!$D$21</f>
        <v>0.15</v>
      </c>
      <c r="X33">
        <f>'Tax Tables'!$B$21</f>
        <v>14000</v>
      </c>
      <c r="Y33" s="183">
        <f t="shared" si="0"/>
        <v>2334.1785777287228</v>
      </c>
      <c r="Z33">
        <f t="shared" si="1"/>
        <v>484290702.9499999</v>
      </c>
      <c r="AA33" s="27">
        <f t="shared" si="2"/>
        <v>21787.06996404438</v>
      </c>
      <c r="AB33" s="27">
        <f t="shared" si="3"/>
        <v>4520337702</v>
      </c>
    </row>
    <row r="34" spans="2:28" ht="12.75">
      <c r="B34" s="16">
        <v>26000</v>
      </c>
      <c r="C34" s="16" t="s">
        <v>66</v>
      </c>
      <c r="D34" s="14">
        <v>26999</v>
      </c>
      <c r="E34" t="s">
        <v>243</v>
      </c>
      <c r="F34">
        <f>'2000 Columns'!D31</f>
        <v>167006</v>
      </c>
      <c r="G34">
        <f>'2000 Columns'!E31</f>
        <v>49360</v>
      </c>
      <c r="H34">
        <f>'2000 Columns'!F31</f>
        <v>117646</v>
      </c>
      <c r="I34" s="27">
        <f>'2000 Columns'!I31</f>
        <v>3454658631</v>
      </c>
      <c r="J34" s="27">
        <f>'2000 PIT'!E30</f>
        <v>4561267655</v>
      </c>
      <c r="K34" s="27">
        <f>'2000 PIT'!G30</f>
        <v>4426897044</v>
      </c>
      <c r="L34" s="27">
        <f>'2000 Columns'!L31</f>
        <v>3395878017</v>
      </c>
      <c r="M34" s="27">
        <f>'2000 Columns'!M31</f>
        <v>-183222803</v>
      </c>
      <c r="N34" s="27">
        <f>'2000 Columns'!N31</f>
        <v>592807159</v>
      </c>
      <c r="O34" s="27">
        <f>'2000 Columns'!O31</f>
        <v>35853930</v>
      </c>
      <c r="P34" s="27">
        <f>'2000 Columns'!P31</f>
        <v>6679059</v>
      </c>
      <c r="Q34" s="27">
        <f>'2000 Columns'!Q31</f>
        <v>510651543</v>
      </c>
      <c r="R34" s="27">
        <f>'2000 Columns'!R31</f>
        <v>469411353</v>
      </c>
      <c r="S34" s="27">
        <f>'2000 Columns'!S31</f>
        <v>1062218512</v>
      </c>
      <c r="T34" s="27">
        <f>'2000 Columns'!K31</f>
        <v>46301686</v>
      </c>
      <c r="U34">
        <f t="shared" si="4"/>
        <v>20951.637324407508</v>
      </c>
      <c r="V34">
        <f>'Tax Tables'!$D$20*'Tax Tables'!$C$20</f>
        <v>1400</v>
      </c>
      <c r="W34" s="180">
        <f>'Tax Tables'!$D$21</f>
        <v>0.15</v>
      </c>
      <c r="X34">
        <f>'Tax Tables'!$B$21</f>
        <v>14000</v>
      </c>
      <c r="Y34" s="183">
        <f t="shared" si="0"/>
        <v>2442.7455986611258</v>
      </c>
      <c r="Z34">
        <f t="shared" si="1"/>
        <v>407953171.45</v>
      </c>
      <c r="AA34" s="27">
        <f t="shared" si="2"/>
        <v>20685.835425074547</v>
      </c>
      <c r="AB34" s="27">
        <f t="shared" si="3"/>
        <v>3454658631</v>
      </c>
    </row>
    <row r="35" spans="2:28" ht="12.75">
      <c r="B35" s="16">
        <v>27000</v>
      </c>
      <c r="C35" s="16" t="s">
        <v>66</v>
      </c>
      <c r="D35" s="14">
        <v>27999</v>
      </c>
      <c r="E35" t="s">
        <v>243</v>
      </c>
      <c r="F35">
        <f>'2000 Columns'!D32</f>
        <v>161155</v>
      </c>
      <c r="G35">
        <f>'2000 Columns'!E32</f>
        <v>53223</v>
      </c>
      <c r="H35">
        <f>'2000 Columns'!F32</f>
        <v>107932</v>
      </c>
      <c r="I35" s="27">
        <f>'2000 Columns'!I32</f>
        <v>3625898043</v>
      </c>
      <c r="J35" s="27">
        <f>'2000 PIT'!E31</f>
        <v>4556647728</v>
      </c>
      <c r="K35" s="27">
        <f>'2000 PIT'!G31</f>
        <v>4427750470</v>
      </c>
      <c r="L35" s="27">
        <f>'2000 Columns'!L32</f>
        <v>3424179884</v>
      </c>
      <c r="M35" s="27">
        <f>'2000 Columns'!M32</f>
        <v>-168188601</v>
      </c>
      <c r="N35" s="27">
        <f>'2000 Columns'!N32</f>
        <v>619496449</v>
      </c>
      <c r="O35" s="27">
        <f>'2000 Columns'!O32</f>
        <v>30823262</v>
      </c>
      <c r="P35" s="27">
        <f>'2000 Columns'!P32</f>
        <v>6067731</v>
      </c>
      <c r="Q35" s="27">
        <f>'2000 Columns'!Q32</f>
        <v>543618870</v>
      </c>
      <c r="R35" s="27">
        <f>'2000 Columns'!R32</f>
        <v>406157181</v>
      </c>
      <c r="S35" s="27">
        <f>'2000 Columns'!S32</f>
        <v>1025653630</v>
      </c>
      <c r="T35" s="27">
        <f>'2000 Columns'!K32</f>
        <v>45054317</v>
      </c>
      <c r="U35">
        <f t="shared" si="4"/>
        <v>21910.54635599268</v>
      </c>
      <c r="V35">
        <f>'Tax Tables'!$D$20*'Tax Tables'!$C$20</f>
        <v>1400</v>
      </c>
      <c r="W35" s="180">
        <f>'Tax Tables'!$D$21</f>
        <v>0.15</v>
      </c>
      <c r="X35">
        <f>'Tax Tables'!$B$21</f>
        <v>14000</v>
      </c>
      <c r="Y35" s="183">
        <f t="shared" si="0"/>
        <v>2586.5819533989015</v>
      </c>
      <c r="Z35">
        <f t="shared" si="1"/>
        <v>416840614.7</v>
      </c>
      <c r="AA35" s="27">
        <f t="shared" si="2"/>
        <v>22499.444900871833</v>
      </c>
      <c r="AB35" s="27">
        <f t="shared" si="3"/>
        <v>3625898043</v>
      </c>
    </row>
    <row r="36" spans="2:28" ht="12.75">
      <c r="B36" s="16">
        <v>28000</v>
      </c>
      <c r="C36" s="16" t="s">
        <v>66</v>
      </c>
      <c r="D36" s="14">
        <v>28999</v>
      </c>
      <c r="E36" t="s">
        <v>244</v>
      </c>
      <c r="F36">
        <f>'2000 Columns'!D33</f>
        <v>182806</v>
      </c>
      <c r="G36">
        <f>'2000 Columns'!E33</f>
        <v>64362</v>
      </c>
      <c r="H36">
        <f>'2000 Columns'!F33</f>
        <v>118444</v>
      </c>
      <c r="I36" s="27">
        <f>'2000 Columns'!I33</f>
        <v>4062228304</v>
      </c>
      <c r="J36" s="27">
        <f>'2000 PIT'!E32</f>
        <v>5366292241</v>
      </c>
      <c r="K36" s="27">
        <f>'2000 PIT'!G32</f>
        <v>5209844603</v>
      </c>
      <c r="L36" s="27">
        <f>'2000 Columns'!L33</f>
        <v>3989469690</v>
      </c>
      <c r="M36" s="27">
        <f>'2000 Columns'!M33</f>
        <v>-195416666</v>
      </c>
      <c r="N36" s="27">
        <f>'2000 Columns'!N33</f>
        <v>773663075</v>
      </c>
      <c r="O36" s="27">
        <f>'2000 Columns'!O33</f>
        <v>39375544</v>
      </c>
      <c r="P36" s="27">
        <f>'2000 Columns'!P33</f>
        <v>7115068</v>
      </c>
      <c r="Q36" s="27">
        <f>'2000 Columns'!Q33</f>
        <v>678800004</v>
      </c>
      <c r="R36" s="27">
        <f>'2000 Columns'!R33</f>
        <v>459132698</v>
      </c>
      <c r="S36" s="27">
        <f>'2000 Columns'!S33</f>
        <v>1232795773</v>
      </c>
      <c r="T36" s="27">
        <f>'2000 Columns'!K33</f>
        <v>55487527</v>
      </c>
      <c r="U36">
        <f t="shared" si="4"/>
        <v>22611.382930538384</v>
      </c>
      <c r="V36">
        <f>'Tax Tables'!$D$20*'Tax Tables'!$C$20</f>
        <v>1400</v>
      </c>
      <c r="W36" s="180">
        <f>'Tax Tables'!$D$21</f>
        <v>0.15</v>
      </c>
      <c r="X36">
        <f>'Tax Tables'!$B$21</f>
        <v>14000</v>
      </c>
      <c r="Y36" s="183">
        <f t="shared" si="0"/>
        <v>2691.7074395807576</v>
      </c>
      <c r="Z36">
        <f t="shared" si="1"/>
        <v>492060270.2</v>
      </c>
      <c r="AA36" s="27">
        <f t="shared" si="2"/>
        <v>22221.526120586852</v>
      </c>
      <c r="AB36" s="27">
        <f t="shared" si="3"/>
        <v>4062228304</v>
      </c>
    </row>
    <row r="37" spans="2:28" ht="12.75">
      <c r="B37" s="16">
        <v>29000</v>
      </c>
      <c r="C37" s="16" t="s">
        <v>66</v>
      </c>
      <c r="D37" s="14">
        <v>29999</v>
      </c>
      <c r="E37" t="s">
        <v>244</v>
      </c>
      <c r="F37">
        <f>'2000 Columns'!D34</f>
        <v>179010</v>
      </c>
      <c r="G37">
        <f>'2000 Columns'!E34</f>
        <v>64707</v>
      </c>
      <c r="H37">
        <f>'2000 Columns'!F34</f>
        <v>114303</v>
      </c>
      <c r="I37" s="27">
        <f>'2000 Columns'!I34</f>
        <v>4001123004</v>
      </c>
      <c r="J37" s="27">
        <f>'2000 PIT'!E33</f>
        <v>5433699140</v>
      </c>
      <c r="K37" s="27">
        <f>'2000 PIT'!G33</f>
        <v>5274775919</v>
      </c>
      <c r="L37" s="27">
        <f>'2000 Columns'!L34</f>
        <v>4078310135</v>
      </c>
      <c r="M37" s="27">
        <f>'2000 Columns'!M34</f>
        <v>-184830264</v>
      </c>
      <c r="N37" s="27">
        <f>'2000 Columns'!N34</f>
        <v>806177386</v>
      </c>
      <c r="O37" s="27">
        <f>'2000 Columns'!O34</f>
        <v>54332449</v>
      </c>
      <c r="P37" s="27">
        <f>'2000 Columns'!P34</f>
        <v>6583688</v>
      </c>
      <c r="Q37" s="27">
        <f>'2000 Columns'!Q34</f>
        <v>688293545</v>
      </c>
      <c r="R37" s="27">
        <f>'2000 Columns'!R34</f>
        <v>404134651</v>
      </c>
      <c r="S37" s="27">
        <f>'2000 Columns'!S34</f>
        <v>1210312037</v>
      </c>
      <c r="T37" s="27">
        <f>'2000 Columns'!K34</f>
        <v>63551392</v>
      </c>
      <c r="U37">
        <f t="shared" si="4"/>
        <v>23593.02331154684</v>
      </c>
      <c r="V37">
        <f>'Tax Tables'!$D$20*'Tax Tables'!$C$20</f>
        <v>1400</v>
      </c>
      <c r="W37" s="180">
        <f>'Tax Tables'!$D$21</f>
        <v>0.15</v>
      </c>
      <c r="X37">
        <f>'Tax Tables'!$B$21</f>
        <v>14000</v>
      </c>
      <c r="Y37" s="183">
        <f t="shared" si="0"/>
        <v>2838.953496732026</v>
      </c>
      <c r="Z37">
        <f t="shared" si="1"/>
        <v>508201065.45</v>
      </c>
      <c r="AA37" s="27">
        <f t="shared" si="2"/>
        <v>22351.393799229092</v>
      </c>
      <c r="AB37" s="27">
        <f t="shared" si="3"/>
        <v>4001123004</v>
      </c>
    </row>
    <row r="38" spans="2:28" ht="12.75">
      <c r="B38" s="16">
        <v>30000</v>
      </c>
      <c r="C38" s="16" t="s">
        <v>66</v>
      </c>
      <c r="D38" s="14">
        <v>30999</v>
      </c>
      <c r="E38" t="s">
        <v>244</v>
      </c>
      <c r="F38">
        <f>'2000 Columns'!D35</f>
        <v>169988</v>
      </c>
      <c r="G38">
        <f>'2000 Columns'!E35</f>
        <v>62824</v>
      </c>
      <c r="H38">
        <f>'2000 Columns'!F35</f>
        <v>107164</v>
      </c>
      <c r="I38" s="27">
        <f>'2000 Columns'!I35</f>
        <v>4195599120</v>
      </c>
      <c r="J38" s="27">
        <f>'2000 PIT'!E34</f>
        <v>5338561599</v>
      </c>
      <c r="K38" s="27">
        <f>'2000 PIT'!G34</f>
        <v>5184526464</v>
      </c>
      <c r="L38" s="27">
        <f>'2000 Columns'!L35</f>
        <v>4070311663</v>
      </c>
      <c r="M38" s="27">
        <f>'2000 Columns'!M35</f>
        <v>-195955668</v>
      </c>
      <c r="N38" s="27">
        <f>'2000 Columns'!N35</f>
        <v>750969098</v>
      </c>
      <c r="O38" s="27">
        <f>'2000 Columns'!O35</f>
        <v>63044695</v>
      </c>
      <c r="P38" s="27">
        <f>'2000 Columns'!P35</f>
        <v>6872650</v>
      </c>
      <c r="Q38" s="27">
        <f>'2000 Columns'!Q35</f>
        <v>622539037</v>
      </c>
      <c r="R38" s="27">
        <f>'2000 Columns'!R35</f>
        <v>381121906</v>
      </c>
      <c r="S38" s="27">
        <f>'2000 Columns'!S35</f>
        <v>1132091004</v>
      </c>
      <c r="T38" s="27">
        <f>'2000 Columns'!K35</f>
        <v>65385366</v>
      </c>
      <c r="U38">
        <f t="shared" si="4"/>
        <v>24745.691431159845</v>
      </c>
      <c r="V38">
        <f>'Tax Tables'!$D$20*'Tax Tables'!$C$20</f>
        <v>1400</v>
      </c>
      <c r="W38" s="180">
        <f>'Tax Tables'!$D$21</f>
        <v>0.15</v>
      </c>
      <c r="X38">
        <f>'Tax Tables'!$B$21</f>
        <v>14000</v>
      </c>
      <c r="Y38" s="183">
        <f t="shared" si="0"/>
        <v>3011.8537146739764</v>
      </c>
      <c r="Z38">
        <f t="shared" si="1"/>
        <v>511978989.2499999</v>
      </c>
      <c r="AA38" s="27">
        <f t="shared" si="2"/>
        <v>24681.737063792738</v>
      </c>
      <c r="AB38" s="27">
        <f t="shared" si="3"/>
        <v>4195599120</v>
      </c>
    </row>
    <row r="39" spans="2:28" ht="12.75">
      <c r="B39" s="16">
        <v>31000</v>
      </c>
      <c r="C39" s="16" t="s">
        <v>66</v>
      </c>
      <c r="D39" s="14">
        <v>31999</v>
      </c>
      <c r="E39" t="s">
        <v>244</v>
      </c>
      <c r="F39">
        <f>'2000 Columns'!D36</f>
        <v>166115</v>
      </c>
      <c r="G39">
        <f>'2000 Columns'!E36</f>
        <v>54327</v>
      </c>
      <c r="H39">
        <f>'2000 Columns'!F36</f>
        <v>111788</v>
      </c>
      <c r="I39" s="27">
        <f>'2000 Columns'!I36</f>
        <v>4252973809</v>
      </c>
      <c r="J39" s="27">
        <f>'2000 PIT'!E35</f>
        <v>5395222903</v>
      </c>
      <c r="K39" s="27">
        <f>'2000 PIT'!G35</f>
        <v>5233588800</v>
      </c>
      <c r="L39" s="27">
        <f>'2000 Columns'!L36</f>
        <v>4158807859</v>
      </c>
      <c r="M39" s="27">
        <f>'2000 Columns'!M36</f>
        <v>-199749735</v>
      </c>
      <c r="N39" s="27">
        <f>'2000 Columns'!N36</f>
        <v>681172675</v>
      </c>
      <c r="O39" s="27">
        <f>'2000 Columns'!O36</f>
        <v>36751009</v>
      </c>
      <c r="P39" s="27">
        <f>'2000 Columns'!P36</f>
        <v>6778524</v>
      </c>
      <c r="Q39" s="27">
        <f>'2000 Columns'!Q36</f>
        <v>575273373</v>
      </c>
      <c r="R39" s="27">
        <f>'2000 Columns'!R36</f>
        <v>407880412</v>
      </c>
      <c r="S39" s="27">
        <f>'2000 Columns'!S36</f>
        <v>1089053087</v>
      </c>
      <c r="T39" s="27">
        <f>'2000 Columns'!K36</f>
        <v>69148293</v>
      </c>
      <c r="U39">
        <f t="shared" si="4"/>
        <v>25922.823441591667</v>
      </c>
      <c r="V39">
        <f>'Tax Tables'!$D$20*'Tax Tables'!$C$20</f>
        <v>1400</v>
      </c>
      <c r="W39" s="180">
        <f>'Tax Tables'!$D$21</f>
        <v>0.15</v>
      </c>
      <c r="X39">
        <f>'Tax Tables'!$B$21</f>
        <v>14000</v>
      </c>
      <c r="Y39" s="183">
        <f t="shared" si="0"/>
        <v>3188.42351623875</v>
      </c>
      <c r="Z39">
        <f t="shared" si="1"/>
        <v>529644972.3999999</v>
      </c>
      <c r="AA39" s="27">
        <f t="shared" si="2"/>
        <v>25602.587418354753</v>
      </c>
      <c r="AB39" s="27">
        <f t="shared" si="3"/>
        <v>4252973809</v>
      </c>
    </row>
    <row r="40" spans="2:28" ht="12.75">
      <c r="B40" s="16">
        <v>32000</v>
      </c>
      <c r="C40" s="16" t="s">
        <v>66</v>
      </c>
      <c r="D40" s="14">
        <v>32999</v>
      </c>
      <c r="E40" t="s">
        <v>244</v>
      </c>
      <c r="F40">
        <f>'2000 Columns'!D37</f>
        <v>141995</v>
      </c>
      <c r="G40">
        <f>'2000 Columns'!E37</f>
        <v>51133</v>
      </c>
      <c r="H40">
        <f>'2000 Columns'!F37</f>
        <v>90862</v>
      </c>
      <c r="I40" s="27">
        <f>'2000 Columns'!I37</f>
        <v>3707121108</v>
      </c>
      <c r="J40" s="27">
        <f>'2000 PIT'!E36</f>
        <v>4810711232</v>
      </c>
      <c r="K40" s="27">
        <f>'2000 PIT'!G36</f>
        <v>4613832171</v>
      </c>
      <c r="L40" s="27">
        <f>'2000 Columns'!L37</f>
        <v>3679984285</v>
      </c>
      <c r="M40" s="27">
        <f>'2000 Columns'!M37</f>
        <v>-216386810</v>
      </c>
      <c r="N40" s="27">
        <f>'2000 Columns'!N37</f>
        <v>593107533</v>
      </c>
      <c r="O40" s="27">
        <f>'2000 Columns'!O37</f>
        <v>42248224</v>
      </c>
      <c r="P40" s="27">
        <f>'2000 Columns'!P37</f>
        <v>5559650</v>
      </c>
      <c r="Q40" s="27">
        <f>'2000 Columns'!Q37</f>
        <v>490661538</v>
      </c>
      <c r="R40" s="27">
        <f>'2000 Columns'!R37</f>
        <v>347571123</v>
      </c>
      <c r="S40" s="27">
        <f>'2000 Columns'!S37</f>
        <v>940678656</v>
      </c>
      <c r="T40" s="27">
        <f>'2000 Columns'!K37</f>
        <v>60197771</v>
      </c>
      <c r="U40">
        <f t="shared" si="4"/>
        <v>27254.71020810592</v>
      </c>
      <c r="V40">
        <f>'Tax Tables'!$D$20*'Tax Tables'!$C$20</f>
        <v>1400</v>
      </c>
      <c r="W40" s="180">
        <f>'Tax Tables'!$D$21</f>
        <v>0.15</v>
      </c>
      <c r="X40">
        <f>'Tax Tables'!$B$21</f>
        <v>14000</v>
      </c>
      <c r="Y40" s="183">
        <f t="shared" si="0"/>
        <v>3388.206531215888</v>
      </c>
      <c r="Z40">
        <f t="shared" si="1"/>
        <v>481108386.40000004</v>
      </c>
      <c r="AA40" s="27">
        <f t="shared" si="2"/>
        <v>26107.405950913766</v>
      </c>
      <c r="AB40" s="27">
        <f t="shared" si="3"/>
        <v>3707121108</v>
      </c>
    </row>
    <row r="41" spans="2:28" ht="12.75">
      <c r="B41" s="16">
        <v>33000</v>
      </c>
      <c r="C41" s="16" t="s">
        <v>66</v>
      </c>
      <c r="D41" s="14">
        <v>33999</v>
      </c>
      <c r="E41" t="s">
        <v>244</v>
      </c>
      <c r="F41">
        <f>'2000 Columns'!D38</f>
        <v>162211</v>
      </c>
      <c r="G41">
        <f>'2000 Columns'!E38</f>
        <v>55360</v>
      </c>
      <c r="H41">
        <f>'2000 Columns'!F38</f>
        <v>106851</v>
      </c>
      <c r="I41" s="27">
        <f>'2000 Columns'!I38</f>
        <v>4376009654</v>
      </c>
      <c r="J41" s="27">
        <f>'2000 PIT'!E37</f>
        <v>5615414153</v>
      </c>
      <c r="K41" s="27">
        <f>'2000 PIT'!G37</f>
        <v>5437217868</v>
      </c>
      <c r="L41" s="27">
        <f>'2000 Columns'!L38</f>
        <v>4286084348</v>
      </c>
      <c r="M41" s="27">
        <f>'2000 Columns'!M38</f>
        <v>-203618609</v>
      </c>
      <c r="N41" s="27">
        <f>'2000 Columns'!N38</f>
        <v>743981402</v>
      </c>
      <c r="O41" s="27">
        <f>'2000 Columns'!O38</f>
        <v>50756886</v>
      </c>
      <c r="P41" s="27">
        <f>'2000 Columns'!P38</f>
        <v>6492597</v>
      </c>
      <c r="Q41" s="27">
        <f>'2000 Columns'!Q38</f>
        <v>624517274</v>
      </c>
      <c r="R41" s="27">
        <f>'2000 Columns'!R38</f>
        <v>418683364</v>
      </c>
      <c r="S41" s="27">
        <f>'2000 Columns'!S38</f>
        <v>1162664766</v>
      </c>
      <c r="T41" s="27">
        <f>'2000 Columns'!K38</f>
        <v>68707242</v>
      </c>
      <c r="U41">
        <f t="shared" si="4"/>
        <v>27450.354088193773</v>
      </c>
      <c r="V41">
        <f>'Tax Tables'!$D$20*'Tax Tables'!$C$20</f>
        <v>1400</v>
      </c>
      <c r="W41" s="180">
        <f>'Tax Tables'!$D$21</f>
        <v>0.15</v>
      </c>
      <c r="X41">
        <f>'Tax Tables'!$B$21</f>
        <v>14000</v>
      </c>
      <c r="Y41" s="183">
        <f t="shared" si="0"/>
        <v>3417.553113229066</v>
      </c>
      <c r="Z41">
        <f t="shared" si="1"/>
        <v>554364708.0500001</v>
      </c>
      <c r="AA41" s="27">
        <f t="shared" si="2"/>
        <v>26977.268212390034</v>
      </c>
      <c r="AB41" s="27">
        <f t="shared" si="3"/>
        <v>4376009654</v>
      </c>
    </row>
    <row r="42" spans="2:28" ht="12.75">
      <c r="B42" s="16">
        <v>34000</v>
      </c>
      <c r="C42" s="16" t="s">
        <v>66</v>
      </c>
      <c r="D42" s="14">
        <v>34999</v>
      </c>
      <c r="E42" t="s">
        <v>244</v>
      </c>
      <c r="F42">
        <f>'2000 Columns'!D39</f>
        <v>146203</v>
      </c>
      <c r="G42">
        <f>'2000 Columns'!E39</f>
        <v>61695</v>
      </c>
      <c r="H42">
        <f>'2000 Columns'!F39</f>
        <v>84508</v>
      </c>
      <c r="I42" s="27">
        <f>'2000 Columns'!I39</f>
        <v>4072796382</v>
      </c>
      <c r="J42" s="27">
        <f>'2000 PIT'!E38</f>
        <v>5190798874</v>
      </c>
      <c r="K42" s="27">
        <f>'2000 PIT'!G38</f>
        <v>5039970912</v>
      </c>
      <c r="L42" s="27">
        <f>'2000 Columns'!L39</f>
        <v>4030556811</v>
      </c>
      <c r="M42" s="27">
        <f>'2000 Columns'!M39</f>
        <v>-203357715</v>
      </c>
      <c r="N42" s="27">
        <f>'2000 Columns'!N39</f>
        <v>734359969</v>
      </c>
      <c r="O42" s="27">
        <f>'2000 Columns'!O39</f>
        <v>54468755</v>
      </c>
      <c r="P42" s="27">
        <f>'2000 Columns'!P39</f>
        <v>7338952</v>
      </c>
      <c r="Q42" s="27">
        <f>'2000 Columns'!Q39</f>
        <v>599980006</v>
      </c>
      <c r="R42" s="27">
        <f>'2000 Columns'!R39</f>
        <v>282321038</v>
      </c>
      <c r="S42" s="27">
        <f>'2000 Columns'!S39</f>
        <v>1016681007</v>
      </c>
      <c r="T42" s="27">
        <f>'2000 Columns'!K39</f>
        <v>79911208</v>
      </c>
      <c r="U42">
        <f t="shared" si="4"/>
        <v>28550.151959946103</v>
      </c>
      <c r="V42">
        <f>'Tax Tables'!$D$20*'Tax Tables'!$C$20</f>
        <v>1400</v>
      </c>
      <c r="W42" s="180">
        <f>'Tax Tables'!$D$21</f>
        <v>0.15</v>
      </c>
      <c r="X42">
        <f>'Tax Tables'!$B$21</f>
        <v>14000</v>
      </c>
      <c r="Y42" s="183">
        <f t="shared" si="0"/>
        <v>3582.5227939919155</v>
      </c>
      <c r="Z42">
        <f t="shared" si="1"/>
        <v>523775580.05</v>
      </c>
      <c r="AA42" s="27">
        <f t="shared" si="2"/>
        <v>27857.132767453473</v>
      </c>
      <c r="AB42" s="27">
        <f t="shared" si="3"/>
        <v>4072796382</v>
      </c>
    </row>
    <row r="43" spans="2:28" ht="12.75">
      <c r="B43" s="16">
        <v>35000</v>
      </c>
      <c r="C43" s="16" t="s">
        <v>66</v>
      </c>
      <c r="D43" s="14">
        <v>35999</v>
      </c>
      <c r="E43" t="s">
        <v>244</v>
      </c>
      <c r="F43">
        <f>'2000 Columns'!D40</f>
        <v>157846</v>
      </c>
      <c r="G43">
        <f>'2000 Columns'!E40</f>
        <v>59902</v>
      </c>
      <c r="H43">
        <f>'2000 Columns'!F40</f>
        <v>97944</v>
      </c>
      <c r="I43" s="27">
        <f>'2000 Columns'!I40</f>
        <v>4623183667</v>
      </c>
      <c r="J43" s="27">
        <f>'2000 PIT'!E39</f>
        <v>5812974757</v>
      </c>
      <c r="K43" s="27">
        <f>'2000 PIT'!G39</f>
        <v>5604087605</v>
      </c>
      <c r="L43" s="27">
        <f>'2000 Columns'!L40</f>
        <v>4485654043</v>
      </c>
      <c r="M43" s="27">
        <f>'2000 Columns'!M40</f>
        <v>-232440804</v>
      </c>
      <c r="N43" s="27">
        <f>'2000 Columns'!N40</f>
        <v>825379244</v>
      </c>
      <c r="O43" s="27">
        <f>'2000 Columns'!O40</f>
        <v>55664259</v>
      </c>
      <c r="P43" s="27">
        <f>'2000 Columns'!P40</f>
        <v>7623023</v>
      </c>
      <c r="Q43" s="27">
        <f>'2000 Columns'!Q40</f>
        <v>677283057</v>
      </c>
      <c r="R43" s="27">
        <f>'2000 Columns'!R40</f>
        <v>348718740</v>
      </c>
      <c r="S43" s="27">
        <f>'2000 Columns'!S40</f>
        <v>1174097984</v>
      </c>
      <c r="T43" s="27">
        <f>'2000 Columns'!K40</f>
        <v>92431928</v>
      </c>
      <c r="U43">
        <f t="shared" si="4"/>
        <v>29388.624184331562</v>
      </c>
      <c r="V43">
        <f>'Tax Tables'!$D$20*'Tax Tables'!$C$20</f>
        <v>1400</v>
      </c>
      <c r="W43" s="180">
        <f>'Tax Tables'!$D$21</f>
        <v>0.15</v>
      </c>
      <c r="X43">
        <f>'Tax Tables'!$B$21</f>
        <v>14000</v>
      </c>
      <c r="Y43" s="183">
        <f t="shared" si="0"/>
        <v>3708.2936276497344</v>
      </c>
      <c r="Z43">
        <f t="shared" si="1"/>
        <v>585339315.9499999</v>
      </c>
      <c r="AA43" s="27">
        <f t="shared" si="2"/>
        <v>29289.203825247394</v>
      </c>
      <c r="AB43" s="27">
        <f t="shared" si="3"/>
        <v>4623183667</v>
      </c>
    </row>
    <row r="44" spans="2:28" ht="12.75">
      <c r="B44" s="16">
        <v>36000</v>
      </c>
      <c r="C44" s="16" t="s">
        <v>66</v>
      </c>
      <c r="D44" s="14">
        <v>36999</v>
      </c>
      <c r="E44" t="s">
        <v>244</v>
      </c>
      <c r="F44">
        <f>'2000 Columns'!D41</f>
        <v>148297</v>
      </c>
      <c r="G44">
        <f>'2000 Columns'!E41</f>
        <v>59434</v>
      </c>
      <c r="H44">
        <f>'2000 Columns'!F41</f>
        <v>88863</v>
      </c>
      <c r="I44" s="27">
        <f>'2000 Columns'!I41</f>
        <v>4586487412</v>
      </c>
      <c r="J44" s="27">
        <f>'2000 PIT'!E40</f>
        <v>5616074187</v>
      </c>
      <c r="K44" s="27">
        <f>'2000 PIT'!G40</f>
        <v>5410857145</v>
      </c>
      <c r="L44" s="27">
        <f>'2000 Columns'!L41</f>
        <v>4365768878</v>
      </c>
      <c r="M44" s="27">
        <f>'2000 Columns'!M41</f>
        <v>-232670778</v>
      </c>
      <c r="N44" s="27">
        <f>'2000 Columns'!N41</f>
        <v>738683962</v>
      </c>
      <c r="O44" s="27">
        <f>'2000 Columns'!O41</f>
        <v>62164141</v>
      </c>
      <c r="P44" s="27">
        <f>'2000 Columns'!P41</f>
        <v>7213519</v>
      </c>
      <c r="Q44" s="27">
        <f>'2000 Columns'!Q41</f>
        <v>581941539</v>
      </c>
      <c r="R44" s="27">
        <f>'2000 Columns'!R41</f>
        <v>307486421</v>
      </c>
      <c r="S44" s="27">
        <f>'2000 Columns'!S41</f>
        <v>1046170383</v>
      </c>
      <c r="T44" s="27">
        <f>'2000 Columns'!K41</f>
        <v>94578282</v>
      </c>
      <c r="U44">
        <f t="shared" si="4"/>
        <v>30815.88841311692</v>
      </c>
      <c r="V44">
        <f>'Tax Tables'!$D$20*'Tax Tables'!$C$20</f>
        <v>1400</v>
      </c>
      <c r="W44" s="180">
        <f>'Tax Tables'!$D$21</f>
        <v>0.15</v>
      </c>
      <c r="X44">
        <f>'Tax Tables'!$B$21</f>
        <v>14000</v>
      </c>
      <c r="Y44" s="183">
        <f t="shared" si="0"/>
        <v>3922.383261967538</v>
      </c>
      <c r="Z44">
        <f t="shared" si="1"/>
        <v>581677670.6</v>
      </c>
      <c r="AA44" s="27">
        <f t="shared" si="2"/>
        <v>30927.715408942866</v>
      </c>
      <c r="AB44" s="27">
        <f t="shared" si="3"/>
        <v>4586487412</v>
      </c>
    </row>
    <row r="45" spans="2:28" ht="12.75">
      <c r="B45" s="16">
        <v>37000</v>
      </c>
      <c r="C45" s="16" t="s">
        <v>66</v>
      </c>
      <c r="D45" s="14">
        <v>37999</v>
      </c>
      <c r="E45" t="s">
        <v>244</v>
      </c>
      <c r="F45">
        <f>'2000 Columns'!D42</f>
        <v>135645</v>
      </c>
      <c r="G45">
        <f>'2000 Columns'!E42</f>
        <v>64427</v>
      </c>
      <c r="H45">
        <f>'2000 Columns'!F42</f>
        <v>71218</v>
      </c>
      <c r="I45" s="27">
        <f>'2000 Columns'!I42</f>
        <v>4083246188</v>
      </c>
      <c r="J45" s="27">
        <f>'2000 PIT'!E41</f>
        <v>5286857594</v>
      </c>
      <c r="K45" s="27">
        <f>'2000 PIT'!G41</f>
        <v>5081181499</v>
      </c>
      <c r="L45" s="27">
        <f>'2000 Columns'!L42</f>
        <v>4056155383</v>
      </c>
      <c r="M45" s="27">
        <f>'2000 Columns'!M42</f>
        <v>-242127586</v>
      </c>
      <c r="N45" s="27">
        <f>'2000 Columns'!N42</f>
        <v>785849529</v>
      </c>
      <c r="O45" s="27">
        <f>'2000 Columns'!O42</f>
        <v>64310661</v>
      </c>
      <c r="P45" s="27">
        <f>'2000 Columns'!P42</f>
        <v>7481251</v>
      </c>
      <c r="Q45" s="27">
        <f>'2000 Columns'!Q42</f>
        <v>642524006</v>
      </c>
      <c r="R45" s="27">
        <f>'2000 Columns'!R42</f>
        <v>242630706</v>
      </c>
      <c r="S45" s="27">
        <f>'2000 Columns'!S42</f>
        <v>1028480235</v>
      </c>
      <c r="T45" s="27">
        <f>'2000 Columns'!K42</f>
        <v>79014862</v>
      </c>
      <c r="U45">
        <f t="shared" si="4"/>
        <v>31393.544612775997</v>
      </c>
      <c r="V45">
        <f>'Tax Tables'!$D$20*'Tax Tables'!$C$20</f>
        <v>1400</v>
      </c>
      <c r="W45" s="180">
        <f>'Tax Tables'!$D$21</f>
        <v>0.15</v>
      </c>
      <c r="X45">
        <f>'Tax Tables'!$B$21</f>
        <v>14000</v>
      </c>
      <c r="Y45" s="183">
        <f t="shared" si="0"/>
        <v>4009.0316919163993</v>
      </c>
      <c r="Z45">
        <f t="shared" si="1"/>
        <v>543805103.85</v>
      </c>
      <c r="AA45" s="27">
        <f t="shared" si="2"/>
        <v>30102.445265214345</v>
      </c>
      <c r="AB45" s="27">
        <f t="shared" si="3"/>
        <v>4083246188</v>
      </c>
    </row>
    <row r="46" spans="2:28" ht="12.75">
      <c r="B46" s="16">
        <v>38000</v>
      </c>
      <c r="C46" s="16" t="s">
        <v>66</v>
      </c>
      <c r="D46" s="14">
        <v>38999</v>
      </c>
      <c r="E46" t="s">
        <v>244</v>
      </c>
      <c r="F46">
        <f>'2000 Columns'!D43</f>
        <v>123192</v>
      </c>
      <c r="G46">
        <f>'2000 Columns'!E43</f>
        <v>53494</v>
      </c>
      <c r="H46">
        <f>'2000 Columns'!F43</f>
        <v>69698</v>
      </c>
      <c r="I46" s="27">
        <f>'2000 Columns'!I43</f>
        <v>3900225829</v>
      </c>
      <c r="J46" s="27">
        <f>'2000 PIT'!E42</f>
        <v>4943351748</v>
      </c>
      <c r="K46" s="27">
        <f>'2000 PIT'!G42</f>
        <v>4740455391</v>
      </c>
      <c r="L46" s="27">
        <f>'2000 Columns'!L43</f>
        <v>3813184510</v>
      </c>
      <c r="M46" s="27">
        <f>'2000 Columns'!M43</f>
        <v>-222106282</v>
      </c>
      <c r="N46" s="27">
        <f>'2000 Columns'!N43</f>
        <v>682893672</v>
      </c>
      <c r="O46" s="27">
        <f>'2000 Columns'!O43</f>
        <v>54865534</v>
      </c>
      <c r="P46" s="27">
        <f>'2000 Columns'!P43</f>
        <v>8670493</v>
      </c>
      <c r="Q46" s="27">
        <f>'2000 Columns'!Q43</f>
        <v>554490486</v>
      </c>
      <c r="R46" s="27">
        <f>'2000 Columns'!R43</f>
        <v>248650349</v>
      </c>
      <c r="S46" s="27">
        <f>'2000 Columns'!S43</f>
        <v>931544021</v>
      </c>
      <c r="T46" s="27">
        <f>'2000 Columns'!K43</f>
        <v>73537652</v>
      </c>
      <c r="U46">
        <f t="shared" si="4"/>
        <v>32565.48904961361</v>
      </c>
      <c r="V46">
        <f>'Tax Tables'!$D$20*'Tax Tables'!$C$20</f>
        <v>1400</v>
      </c>
      <c r="W46" s="180">
        <f>'Tax Tables'!$D$21</f>
        <v>0.15</v>
      </c>
      <c r="X46">
        <f>'Tax Tables'!$B$21</f>
        <v>14000</v>
      </c>
      <c r="Y46" s="183">
        <f t="shared" si="0"/>
        <v>4184.823357442041</v>
      </c>
      <c r="Z46">
        <f t="shared" si="1"/>
        <v>515536759.0499999</v>
      </c>
      <c r="AA46" s="27">
        <f t="shared" si="2"/>
        <v>31659.733010260406</v>
      </c>
      <c r="AB46" s="27">
        <f t="shared" si="3"/>
        <v>3900225829</v>
      </c>
    </row>
    <row r="47" spans="2:28" ht="12.75">
      <c r="B47" s="16">
        <v>39000</v>
      </c>
      <c r="C47" s="16" t="s">
        <v>66</v>
      </c>
      <c r="D47" s="14">
        <v>39999</v>
      </c>
      <c r="E47" t="s">
        <v>244</v>
      </c>
      <c r="F47">
        <f>'2000 Columns'!D44</f>
        <v>143819</v>
      </c>
      <c r="G47">
        <f>'2000 Columns'!E44</f>
        <v>69844</v>
      </c>
      <c r="H47">
        <f>'2000 Columns'!F44</f>
        <v>73975</v>
      </c>
      <c r="I47" s="27">
        <f>'2000 Columns'!I44</f>
        <v>4722282558</v>
      </c>
      <c r="J47" s="27">
        <f>'2000 PIT'!E43</f>
        <v>5849060657</v>
      </c>
      <c r="K47" s="27">
        <f>'2000 PIT'!G43</f>
        <v>5682990301</v>
      </c>
      <c r="L47" s="27">
        <f>'2000 Columns'!L44</f>
        <v>4502436175</v>
      </c>
      <c r="M47" s="27">
        <f>'2000 Columns'!M44</f>
        <v>-208999915</v>
      </c>
      <c r="N47" s="27">
        <f>'2000 Columns'!N44</f>
        <v>947828884</v>
      </c>
      <c r="O47" s="27">
        <f>'2000 Columns'!O44</f>
        <v>73626306</v>
      </c>
      <c r="P47" s="27">
        <f>'2000 Columns'!P44</f>
        <v>11439723</v>
      </c>
      <c r="Q47" s="27">
        <f>'2000 Columns'!Q44</f>
        <v>776758090</v>
      </c>
      <c r="R47" s="27">
        <f>'2000 Columns'!R44</f>
        <v>237077588</v>
      </c>
      <c r="S47" s="27">
        <f>'2000 Columns'!S44</f>
        <v>1184906472</v>
      </c>
      <c r="T47" s="27">
        <f>'2000 Columns'!K44</f>
        <v>97444488</v>
      </c>
      <c r="U47">
        <f t="shared" si="4"/>
        <v>32430.723235455676</v>
      </c>
      <c r="V47">
        <f>'Tax Tables'!$D$20*'Tax Tables'!$C$20</f>
        <v>1400</v>
      </c>
      <c r="W47" s="180">
        <f>'Tax Tables'!$D$21</f>
        <v>0.15</v>
      </c>
      <c r="X47">
        <f>'Tax Tables'!$B$21</f>
        <v>14000</v>
      </c>
      <c r="Y47" s="183">
        <f t="shared" si="0"/>
        <v>4164.608485318351</v>
      </c>
      <c r="Z47">
        <f t="shared" si="1"/>
        <v>598949827.7499999</v>
      </c>
      <c r="AA47" s="27">
        <f t="shared" si="2"/>
        <v>32834.9005207935</v>
      </c>
      <c r="AB47" s="27">
        <f t="shared" si="3"/>
        <v>4722282558</v>
      </c>
    </row>
    <row r="48" spans="2:28" ht="12.75">
      <c r="B48" s="16">
        <v>40000</v>
      </c>
      <c r="C48" s="16" t="s">
        <v>66</v>
      </c>
      <c r="D48" s="14">
        <v>49999</v>
      </c>
      <c r="E48" t="s">
        <v>245</v>
      </c>
      <c r="F48">
        <f>'2000 Columns'!D45</f>
        <v>1141312</v>
      </c>
      <c r="G48">
        <f>'2000 Columns'!E45</f>
        <v>624026</v>
      </c>
      <c r="H48">
        <f>'2000 Columns'!F45</f>
        <v>517286</v>
      </c>
      <c r="I48" s="27">
        <f>'2000 Columns'!I45</f>
        <v>41977458210</v>
      </c>
      <c r="J48" s="27">
        <f>'2000 PIT'!E44</f>
        <v>53067743812</v>
      </c>
      <c r="K48" s="27">
        <f>'2000 PIT'!G44</f>
        <v>51072458353</v>
      </c>
      <c r="L48" s="27">
        <f>'2000 Columns'!L45</f>
        <v>41033409547</v>
      </c>
      <c r="M48" s="27">
        <f>'2000 Columns'!M45</f>
        <v>-2425896669</v>
      </c>
      <c r="N48" s="27">
        <f>'2000 Columns'!N45</f>
        <v>9087401954</v>
      </c>
      <c r="O48" s="27">
        <f>'2000 Columns'!O45</f>
        <v>958674827</v>
      </c>
      <c r="P48" s="27">
        <f>'2000 Columns'!P45</f>
        <v>93230406</v>
      </c>
      <c r="Q48" s="27">
        <f>'2000 Columns'!Q45</f>
        <v>7092783375</v>
      </c>
      <c r="R48" s="27">
        <f>'2000 Columns'!R45</f>
        <v>1030555900</v>
      </c>
      <c r="S48" s="27">
        <f>'2000 Columns'!S45</f>
        <v>10117957854</v>
      </c>
      <c r="T48" s="27">
        <f>'2000 Columns'!K45</f>
        <v>1035943752</v>
      </c>
      <c r="U48">
        <f t="shared" si="4"/>
        <v>37631.94109761398</v>
      </c>
      <c r="V48">
        <f>'Tax Tables'!$D$20*'Tax Tables'!$C$20</f>
        <v>1400</v>
      </c>
      <c r="W48" s="180">
        <f>'Tax Tables'!$D$21</f>
        <v>0.15</v>
      </c>
      <c r="X48">
        <f>'Tax Tables'!$B$21</f>
        <v>14000</v>
      </c>
      <c r="Y48" s="183">
        <f t="shared" si="0"/>
        <v>4944.791164642096</v>
      </c>
      <c r="Z48">
        <f t="shared" si="1"/>
        <v>5643549493.7</v>
      </c>
      <c r="AA48" s="27">
        <f t="shared" si="2"/>
        <v>36780.002497126115</v>
      </c>
      <c r="AB48" s="27">
        <f t="shared" si="3"/>
        <v>41977458210</v>
      </c>
    </row>
    <row r="49" spans="2:28" ht="12.75">
      <c r="B49" s="16">
        <v>50000</v>
      </c>
      <c r="C49" s="16" t="s">
        <v>66</v>
      </c>
      <c r="D49" s="14">
        <v>59999</v>
      </c>
      <c r="E49" t="s">
        <v>245</v>
      </c>
      <c r="F49">
        <f>'2000 Columns'!D46</f>
        <v>855325</v>
      </c>
      <c r="G49">
        <f>'2000 Columns'!E46</f>
        <v>564309</v>
      </c>
      <c r="H49">
        <f>'2000 Columns'!F46</f>
        <v>291016</v>
      </c>
      <c r="I49" s="27">
        <f>'2000 Columns'!I46</f>
        <v>38507113081</v>
      </c>
      <c r="J49" s="27">
        <f>'2000 PIT'!E45</f>
        <v>48417623096</v>
      </c>
      <c r="K49" s="27">
        <f>'2000 PIT'!G45</f>
        <v>46840935746</v>
      </c>
      <c r="L49" s="27">
        <f>'2000 Columns'!L46</f>
        <v>37823821168</v>
      </c>
      <c r="M49" s="27">
        <f>'2000 Columns'!M46</f>
        <v>-1885334678</v>
      </c>
      <c r="N49" s="27">
        <f>'2000 Columns'!N46</f>
        <v>9170039792</v>
      </c>
      <c r="O49" s="27">
        <f>'2000 Columns'!O46</f>
        <v>1093771396</v>
      </c>
      <c r="P49" s="27">
        <f>'2000 Columns'!P46</f>
        <v>93006784</v>
      </c>
      <c r="Q49" s="27">
        <f>'2000 Columns'!Q46</f>
        <v>6939565721</v>
      </c>
      <c r="R49" s="27">
        <f>'2000 Columns'!R46</f>
        <v>182175783</v>
      </c>
      <c r="S49" s="27">
        <f>'2000 Columns'!S46</f>
        <v>9352215575</v>
      </c>
      <c r="T49" s="27">
        <f>'2000 Columns'!K46</f>
        <v>1136702675</v>
      </c>
      <c r="U49">
        <f t="shared" si="4"/>
        <v>45673.173964282585</v>
      </c>
      <c r="V49">
        <f>'Tax Tables'!$D$20*'Tax Tables'!$C$20</f>
        <v>1400</v>
      </c>
      <c r="W49" s="180">
        <f>'Tax Tables'!$D$21</f>
        <v>0.15</v>
      </c>
      <c r="X49">
        <f>'Tax Tables'!$B$21</f>
        <v>14000</v>
      </c>
      <c r="Y49" s="183">
        <f t="shared" si="0"/>
        <v>6150.976094642388</v>
      </c>
      <c r="Z49">
        <f t="shared" si="1"/>
        <v>5261083628.150001</v>
      </c>
      <c r="AA49" s="27">
        <f t="shared" si="2"/>
        <v>45020.44612398796</v>
      </c>
      <c r="AB49" s="27">
        <f t="shared" si="3"/>
        <v>38507113081</v>
      </c>
    </row>
    <row r="50" spans="2:28" ht="12.75">
      <c r="B50" s="16">
        <v>60000</v>
      </c>
      <c r="C50" s="16" t="s">
        <v>66</v>
      </c>
      <c r="D50" s="14">
        <v>69999</v>
      </c>
      <c r="E50" t="s">
        <v>246</v>
      </c>
      <c r="F50">
        <f>'2000 Columns'!D47</f>
        <v>652834</v>
      </c>
      <c r="G50">
        <f>'2000 Columns'!E47</f>
        <v>500137</v>
      </c>
      <c r="H50">
        <f>'2000 Columns'!F47</f>
        <v>152697</v>
      </c>
      <c r="I50" s="27">
        <f>'2000 Columns'!I47</f>
        <v>35373717047</v>
      </c>
      <c r="J50" s="27">
        <f>'2000 PIT'!E46</f>
        <v>43523211841</v>
      </c>
      <c r="K50" s="27">
        <f>'2000 PIT'!G46</f>
        <v>42306758052</v>
      </c>
      <c r="L50" s="27">
        <f>'2000 Columns'!L47</f>
        <v>34141989163</v>
      </c>
      <c r="M50" s="27">
        <f>'2000 Columns'!M47</f>
        <v>-1447182272</v>
      </c>
      <c r="N50" s="27">
        <f>'2000 Columns'!N47</f>
        <v>8819018423</v>
      </c>
      <c r="O50" s="27">
        <f>'2000 Columns'!O47</f>
        <v>1255665210</v>
      </c>
      <c r="P50" s="27">
        <f>'2000 Columns'!P47</f>
        <v>97476313</v>
      </c>
      <c r="Q50" s="27">
        <f>'2000 Columns'!Q47</f>
        <v>6381136112</v>
      </c>
      <c r="R50" s="27">
        <f>'2000 Columns'!R47</f>
        <v>-613854668</v>
      </c>
      <c r="S50" s="27">
        <f>'2000 Columns'!S47</f>
        <v>8205163755</v>
      </c>
      <c r="T50" s="27">
        <f>'2000 Columns'!K47</f>
        <v>1182217101</v>
      </c>
      <c r="U50">
        <f t="shared" si="4"/>
        <v>54099.58440583671</v>
      </c>
      <c r="V50">
        <f>'Tax Tables'!$D$20*'Tax Tables'!$C$20</f>
        <v>1400</v>
      </c>
      <c r="W50" s="180">
        <f>'Tax Tables'!$D$21</f>
        <v>0.15</v>
      </c>
      <c r="X50">
        <f>'Tax Tables'!$B$21</f>
        <v>14000</v>
      </c>
      <c r="Y50" s="183">
        <f t="shared" si="0"/>
        <v>7414.937660875506</v>
      </c>
      <c r="Z50">
        <f t="shared" si="1"/>
        <v>4840723412.9</v>
      </c>
      <c r="AA50" s="27">
        <f t="shared" si="2"/>
        <v>54184.85717196102</v>
      </c>
      <c r="AB50" s="27">
        <f t="shared" si="3"/>
        <v>35373717047</v>
      </c>
    </row>
    <row r="51" spans="2:28" ht="12.75">
      <c r="B51" s="16">
        <v>70000</v>
      </c>
      <c r="C51" s="16" t="s">
        <v>66</v>
      </c>
      <c r="D51" s="14">
        <v>79999</v>
      </c>
      <c r="E51" t="s">
        <v>246</v>
      </c>
      <c r="F51">
        <f>'2000 Columns'!D48</f>
        <v>505382</v>
      </c>
      <c r="G51">
        <f>'2000 Columns'!E48</f>
        <v>430303</v>
      </c>
      <c r="H51">
        <f>'2000 Columns'!F48</f>
        <v>75079</v>
      </c>
      <c r="I51" s="27">
        <f>'2000 Columns'!I48</f>
        <v>31179528758</v>
      </c>
      <c r="J51" s="27">
        <f>'2000 PIT'!E47</f>
        <v>38793510909</v>
      </c>
      <c r="K51" s="27">
        <f>'2000 PIT'!G47</f>
        <v>37878923276</v>
      </c>
      <c r="L51" s="27">
        <f>'2000 Columns'!L48</f>
        <v>30852921105</v>
      </c>
      <c r="M51" s="27">
        <f>'2000 Columns'!M48</f>
        <v>-1094840602</v>
      </c>
      <c r="N51" s="27">
        <f>'2000 Columns'!N48</f>
        <v>7983993215</v>
      </c>
      <c r="O51" s="27">
        <f>'2000 Columns'!O48</f>
        <v>1265303836</v>
      </c>
      <c r="P51" s="27">
        <f>'2000 Columns'!P48</f>
        <v>97400655</v>
      </c>
      <c r="Q51" s="27">
        <f>'2000 Columns'!Q48</f>
        <v>5505737591</v>
      </c>
      <c r="R51" s="27">
        <f>'2000 Columns'!R48</f>
        <v>-948332726</v>
      </c>
      <c r="S51" s="27">
        <f>'2000 Columns'!S48</f>
        <v>7035660489</v>
      </c>
      <c r="T51" s="27">
        <f>'2000 Columns'!K48</f>
        <v>1212951788</v>
      </c>
      <c r="U51">
        <f t="shared" si="4"/>
        <v>62839.29862955151</v>
      </c>
      <c r="V51">
        <f>$V$49+('Tax Tables'!$C$21-'Tax Tables'!$B$21)*'Tax Tables'!$D$21</f>
        <v>7820</v>
      </c>
      <c r="W51" s="180">
        <f>'Tax Tables'!$D$22</f>
        <v>0.25</v>
      </c>
      <c r="X51">
        <f>'Tax Tables'!$B$22</f>
        <v>56800</v>
      </c>
      <c r="Y51" s="183">
        <f t="shared" si="0"/>
        <v>9329.824657387877</v>
      </c>
      <c r="Z51">
        <f t="shared" si="1"/>
        <v>4715125445</v>
      </c>
      <c r="AA51" s="27">
        <f t="shared" si="2"/>
        <v>61694.9728284743</v>
      </c>
      <c r="AB51" s="27">
        <f t="shared" si="3"/>
        <v>31179528758</v>
      </c>
    </row>
    <row r="52" spans="2:28" ht="12.75">
      <c r="B52" s="16">
        <v>80000</v>
      </c>
      <c r="C52" s="16" t="s">
        <v>66</v>
      </c>
      <c r="D52" s="14">
        <v>89999</v>
      </c>
      <c r="E52" t="s">
        <v>247</v>
      </c>
      <c r="F52">
        <f>'2000 Columns'!D49</f>
        <v>407013</v>
      </c>
      <c r="G52">
        <f>'2000 Columns'!E49</f>
        <v>364626</v>
      </c>
      <c r="H52">
        <f>'2000 Columns'!F49</f>
        <v>42387</v>
      </c>
      <c r="I52" s="27">
        <f>'2000 Columns'!I49</f>
        <v>27671923353</v>
      </c>
      <c r="J52" s="27">
        <f>'2000 PIT'!E48</f>
        <v>35284258615</v>
      </c>
      <c r="K52" s="27">
        <f>'2000 PIT'!G48</f>
        <v>34545448082</v>
      </c>
      <c r="L52" s="27">
        <f>'2000 Columns'!L49</f>
        <v>28074130218</v>
      </c>
      <c r="M52" s="27">
        <f>'2000 Columns'!M49</f>
        <v>-964680303</v>
      </c>
      <c r="N52" s="27">
        <f>'2000 Columns'!N49</f>
        <v>7564411323</v>
      </c>
      <c r="O52" s="27">
        <f>'2000 Columns'!O49</f>
        <v>1247967107</v>
      </c>
      <c r="P52" s="27">
        <f>'2000 Columns'!P49</f>
        <v>93120782</v>
      </c>
      <c r="Q52" s="27">
        <f>'2000 Columns'!Q49</f>
        <v>5112817251</v>
      </c>
      <c r="R52" s="27">
        <f>'2000 Columns'!R49</f>
        <v>-1084916936</v>
      </c>
      <c r="S52" s="27">
        <f>'2000 Columns'!S49</f>
        <v>6479494387</v>
      </c>
      <c r="T52" s="27">
        <f>'2000 Columns'!K49</f>
        <v>1203626965</v>
      </c>
      <c r="U52">
        <f t="shared" si="4"/>
        <v>70771.11597909649</v>
      </c>
      <c r="V52">
        <f>$V$49+('Tax Tables'!$C$21-'Tax Tables'!$B$21)*'Tax Tables'!$D$21</f>
        <v>7820</v>
      </c>
      <c r="W52" s="180">
        <f>'Tax Tables'!$D$22</f>
        <v>0.25</v>
      </c>
      <c r="X52">
        <f>'Tax Tables'!$B$22</f>
        <v>56800</v>
      </c>
      <c r="Y52" s="183">
        <f t="shared" si="0"/>
        <v>11312.778994774122</v>
      </c>
      <c r="Z52">
        <f t="shared" si="1"/>
        <v>4604448117</v>
      </c>
      <c r="AA52" s="27">
        <f t="shared" si="2"/>
        <v>67987.81206742782</v>
      </c>
      <c r="AB52" s="27">
        <f t="shared" si="3"/>
        <v>27671923353</v>
      </c>
    </row>
    <row r="53" spans="2:28" ht="12.75">
      <c r="B53" s="16">
        <v>90000</v>
      </c>
      <c r="C53" s="16" t="s">
        <v>66</v>
      </c>
      <c r="D53" s="14">
        <v>99999</v>
      </c>
      <c r="E53" t="s">
        <v>247</v>
      </c>
      <c r="F53">
        <f>'2000 Columns'!D50</f>
        <v>307401</v>
      </c>
      <c r="G53">
        <f>'2000 Columns'!E50</f>
        <v>280969</v>
      </c>
      <c r="H53">
        <f>'2000 Columns'!F50</f>
        <v>26432</v>
      </c>
      <c r="I53" s="27">
        <f>'2000 Columns'!I50</f>
        <v>23314000050</v>
      </c>
      <c r="J53" s="27">
        <f>'2000 PIT'!E49</f>
        <v>29709521639</v>
      </c>
      <c r="K53" s="27">
        <f>'2000 PIT'!G49</f>
        <v>29138492036</v>
      </c>
      <c r="L53" s="27">
        <f>'2000 Columns'!L50</f>
        <v>23860868285</v>
      </c>
      <c r="M53" s="27">
        <f>'2000 Columns'!M50</f>
        <v>-717347176</v>
      </c>
      <c r="N53" s="27">
        <f>'2000 Columns'!N50</f>
        <v>6353588912</v>
      </c>
      <c r="O53" s="27">
        <f>'2000 Columns'!O50</f>
        <v>1170260921</v>
      </c>
      <c r="P53" s="27">
        <f>'2000 Columns'!P50</f>
        <v>76865138</v>
      </c>
      <c r="Q53" s="27">
        <f>'2000 Columns'!Q50</f>
        <v>4050164499</v>
      </c>
      <c r="R53" s="27">
        <f>'2000 Columns'!R50</f>
        <v>-1068729171</v>
      </c>
      <c r="S53" s="27">
        <f>'2000 Columns'!S50</f>
        <v>5284859741</v>
      </c>
      <c r="T53" s="27">
        <f>'2000 Columns'!K50</f>
        <v>1133163492</v>
      </c>
      <c r="U53">
        <f t="shared" si="4"/>
        <v>79455.37554529752</v>
      </c>
      <c r="V53">
        <f>$V$49+('Tax Tables'!$C$21-'Tax Tables'!$B$21)*'Tax Tables'!$D$21</f>
        <v>7820</v>
      </c>
      <c r="W53" s="180">
        <f>'Tax Tables'!$D$22</f>
        <v>0.25</v>
      </c>
      <c r="X53">
        <f>'Tax Tables'!$B$22</f>
        <v>56800</v>
      </c>
      <c r="Y53" s="183">
        <f t="shared" si="0"/>
        <v>13483.84388632438</v>
      </c>
      <c r="Z53">
        <f t="shared" si="1"/>
        <v>4144947094.5000005</v>
      </c>
      <c r="AA53" s="27">
        <f t="shared" si="2"/>
        <v>75842.30386368294</v>
      </c>
      <c r="AB53" s="27">
        <f t="shared" si="3"/>
        <v>23314000050</v>
      </c>
    </row>
    <row r="54" spans="2:28" ht="12.75">
      <c r="B54" s="16">
        <v>100000</v>
      </c>
      <c r="C54" s="16" t="s">
        <v>66</v>
      </c>
      <c r="D54" s="14">
        <v>149999</v>
      </c>
      <c r="E54" t="s">
        <v>247</v>
      </c>
      <c r="F54">
        <f>'2000 Columns'!D51</f>
        <v>774206</v>
      </c>
      <c r="G54">
        <f>'2000 Columns'!E51</f>
        <v>737555</v>
      </c>
      <c r="H54">
        <f>'2000 Columns'!F51</f>
        <v>36651</v>
      </c>
      <c r="I54" s="27">
        <f>'2000 Columns'!I51</f>
        <v>71208403105</v>
      </c>
      <c r="J54" s="27">
        <f>'2000 PIT'!E50</f>
        <v>94237061976</v>
      </c>
      <c r="K54" s="27">
        <f>'2000 PIT'!G50</f>
        <v>92720650518</v>
      </c>
      <c r="L54" s="27">
        <f>'2000 Columns'!L51</f>
        <v>76909497305</v>
      </c>
      <c r="M54" s="27">
        <f>'2000 Columns'!M51</f>
        <v>-2158425099</v>
      </c>
      <c r="N54" s="27">
        <f>'2000 Columns'!N51</f>
        <v>20245522368</v>
      </c>
      <c r="O54" s="27">
        <f>'2000 Columns'!O51</f>
        <v>4481271576</v>
      </c>
      <c r="P54" s="27">
        <f>'2000 Columns'!P51</f>
        <v>209707587</v>
      </c>
      <c r="Q54" s="27">
        <f>'2000 Columns'!Q51</f>
        <v>11392194409</v>
      </c>
      <c r="R54" s="27">
        <f>'2000 Columns'!R51</f>
        <v>-4408889144</v>
      </c>
      <c r="S54" s="27">
        <f>'2000 Columns'!S51</f>
        <v>15836633224</v>
      </c>
      <c r="T54" s="27">
        <f>'2000 Columns'!K51</f>
        <v>4372056383</v>
      </c>
      <c r="U54">
        <f t="shared" si="4"/>
        <v>101265.5917830655</v>
      </c>
      <c r="V54">
        <f>$V$49+('Tax Tables'!$C$21-'Tax Tables'!$B$21)*'Tax Tables'!$D$21</f>
        <v>7820</v>
      </c>
      <c r="W54" s="180">
        <f>'Tax Tables'!$D$22</f>
        <v>0.25</v>
      </c>
      <c r="X54">
        <f>'Tax Tables'!$B$22</f>
        <v>56800</v>
      </c>
      <c r="Y54" s="183">
        <f t="shared" si="0"/>
        <v>18936.397945766374</v>
      </c>
      <c r="Z54">
        <f t="shared" si="1"/>
        <v>14660672908.000002</v>
      </c>
      <c r="AA54" s="185">
        <v>80000</v>
      </c>
      <c r="AB54" s="27">
        <f t="shared" si="3"/>
        <v>61936480000</v>
      </c>
    </row>
    <row r="55" spans="2:28" ht="12.75">
      <c r="B55" s="16">
        <v>150000</v>
      </c>
      <c r="C55" s="16" t="s">
        <v>66</v>
      </c>
      <c r="D55" s="14">
        <v>199999</v>
      </c>
      <c r="E55" t="s">
        <v>247</v>
      </c>
      <c r="F55">
        <f>'2000 Columns'!D52</f>
        <v>285515</v>
      </c>
      <c r="G55">
        <f>'2000 Columns'!E52</f>
        <v>280623</v>
      </c>
      <c r="H55">
        <f>'2000 Columns'!F52</f>
        <v>4892</v>
      </c>
      <c r="I55" s="27">
        <f>'2000 Columns'!I52</f>
        <v>34579878235</v>
      </c>
      <c r="J55" s="27">
        <f>'2000 PIT'!E51</f>
        <v>49632497473</v>
      </c>
      <c r="K55" s="27">
        <f>'2000 PIT'!G51</f>
        <v>48978075582</v>
      </c>
      <c r="L55" s="27">
        <f>'2000 Columns'!L52</f>
        <v>41592812213</v>
      </c>
      <c r="M55" s="27">
        <f>'2000 Columns'!M52</f>
        <v>-1020422507</v>
      </c>
      <c r="N55" s="27">
        <f>'2000 Columns'!N52</f>
        <v>10122639729</v>
      </c>
      <c r="O55" s="27">
        <f>'2000 Columns'!O52</f>
        <v>2932795748</v>
      </c>
      <c r="P55" s="27">
        <f>'2000 Columns'!P52</f>
        <v>105275784</v>
      </c>
      <c r="Q55" s="27">
        <f>'2000 Columns'!Q52</f>
        <v>4345784385</v>
      </c>
      <c r="R55" s="27">
        <f>'2000 Columns'!R52</f>
        <v>-2722735045</v>
      </c>
      <c r="S55" s="27">
        <f>'2000 Columns'!S52</f>
        <v>7399904684</v>
      </c>
      <c r="T55" s="27">
        <f>'2000 Columns'!K52</f>
        <v>2844059596</v>
      </c>
      <c r="U55">
        <f t="shared" si="4"/>
        <v>147917.24704131132</v>
      </c>
      <c r="V55">
        <f>$V$54+('Tax Tables'!$C$22-'Tax Tables'!$B$22)*'Tax Tables'!$D$22</f>
        <v>22282.5</v>
      </c>
      <c r="W55" s="180">
        <f>'Tax Tables'!$D$23</f>
        <v>0.28</v>
      </c>
      <c r="X55">
        <f>'Tax Tables'!$B$23</f>
        <v>114650</v>
      </c>
      <c r="Y55" s="183">
        <f t="shared" si="0"/>
        <v>31597.32917156717</v>
      </c>
      <c r="Z55">
        <f t="shared" si="1"/>
        <v>9021511438.42</v>
      </c>
      <c r="AA55" s="27">
        <v>80000</v>
      </c>
      <c r="AB55" s="27">
        <f t="shared" si="3"/>
        <v>22841200000</v>
      </c>
    </row>
    <row r="56" spans="2:28" ht="12.75">
      <c r="B56" s="16">
        <v>200000</v>
      </c>
      <c r="C56" s="16" t="s">
        <v>66</v>
      </c>
      <c r="D56" s="14">
        <v>299999</v>
      </c>
      <c r="E56" t="s">
        <v>240</v>
      </c>
      <c r="F56">
        <f>'2000 Columns'!D53</f>
        <v>199675</v>
      </c>
      <c r="G56">
        <f>'2000 Columns'!E53</f>
        <v>196303</v>
      </c>
      <c r="H56">
        <f>'2000 Columns'!F53</f>
        <v>3372</v>
      </c>
      <c r="I56" s="27">
        <f>'2000 Columns'!I53</f>
        <v>30086497071</v>
      </c>
      <c r="J56" s="27">
        <f>'2000 PIT'!E52</f>
        <v>48503711412</v>
      </c>
      <c r="K56" s="27">
        <f>'2000 PIT'!G52</f>
        <v>47967869697</v>
      </c>
      <c r="L56" s="27">
        <f>'2000 Columns'!L53</f>
        <v>41681594958</v>
      </c>
      <c r="M56" s="27">
        <f>'2000 Columns'!M53</f>
        <v>-1056953535</v>
      </c>
      <c r="N56" s="27">
        <f>'2000 Columns'!N53</f>
        <v>9185267872</v>
      </c>
      <c r="O56" s="27">
        <f>'2000 Columns'!O53</f>
        <v>3199439825</v>
      </c>
      <c r="P56" s="27">
        <f>'2000 Columns'!P53</f>
        <v>77250894</v>
      </c>
      <c r="Q56" s="27">
        <f>'2000 Columns'!Q53</f>
        <v>2812006510</v>
      </c>
      <c r="R56" s="27">
        <f>'2000 Columns'!R53</f>
        <v>-2883019276</v>
      </c>
      <c r="S56" s="27">
        <f>'2000 Columns'!S53</f>
        <v>6302248596</v>
      </c>
      <c r="T56" s="27">
        <f>'2000 Columns'!K53</f>
        <v>3173821537</v>
      </c>
      <c r="U56">
        <f t="shared" si="4"/>
        <v>211350.75906347815</v>
      </c>
      <c r="V56">
        <f>$V$54+('Tax Tables'!$C$22-'Tax Tables'!$B$22)*'Tax Tables'!$D$22</f>
        <v>22282.5</v>
      </c>
      <c r="W56" s="180">
        <f>'Tax Tables'!$D$23</f>
        <v>0.28</v>
      </c>
      <c r="X56">
        <f>'Tax Tables'!$B$23</f>
        <v>114650</v>
      </c>
      <c r="Y56" s="183">
        <f t="shared" si="0"/>
        <v>49358.712537773885</v>
      </c>
      <c r="Z56">
        <f t="shared" si="1"/>
        <v>9855700925.98</v>
      </c>
      <c r="AA56" s="27">
        <v>80000</v>
      </c>
      <c r="AB56" s="27">
        <f t="shared" si="3"/>
        <v>15974000000</v>
      </c>
    </row>
    <row r="57" spans="2:28" ht="12.75">
      <c r="B57" s="16">
        <v>300000</v>
      </c>
      <c r="C57" s="16" t="s">
        <v>66</v>
      </c>
      <c r="D57" s="14">
        <v>399999</v>
      </c>
      <c r="E57" t="s">
        <v>240</v>
      </c>
      <c r="F57">
        <f>'2000 Columns'!D54</f>
        <v>74772</v>
      </c>
      <c r="G57">
        <f>'2000 Columns'!E54</f>
        <v>73547</v>
      </c>
      <c r="H57">
        <f>'2000 Columns'!F54</f>
        <v>1225</v>
      </c>
      <c r="I57" s="27">
        <f>'2000 Columns'!I54</f>
        <v>14738908010</v>
      </c>
      <c r="J57" s="27">
        <f>'2000 PIT'!E53</f>
        <v>25808589747</v>
      </c>
      <c r="K57" s="27">
        <f>'2000 PIT'!G53</f>
        <v>25637720569</v>
      </c>
      <c r="L57" s="27">
        <f>'2000 Columns'!L54</f>
        <v>23048680334</v>
      </c>
      <c r="M57" s="27">
        <f>'2000 Columns'!M54</f>
        <v>-501985108</v>
      </c>
      <c r="N57" s="27">
        <f>'2000 Columns'!N54</f>
        <v>4488798619</v>
      </c>
      <c r="O57" s="27">
        <f>'2000 Columns'!O54</f>
        <v>1873792880</v>
      </c>
      <c r="P57" s="27">
        <f>'2000 Columns'!P54</f>
        <v>34505020</v>
      </c>
      <c r="Q57" s="27">
        <f>'2000 Columns'!Q54</f>
        <v>717884229</v>
      </c>
      <c r="R57" s="27">
        <f>'2000 Columns'!R54</f>
        <v>-1891949299</v>
      </c>
      <c r="S57" s="27">
        <f>'2000 Columns'!S54</f>
        <v>2596849320</v>
      </c>
      <c r="T57" s="27">
        <f>'2000 Columns'!K54</f>
        <v>1897121510</v>
      </c>
      <c r="U57">
        <f t="shared" si="4"/>
        <v>310433.59047504416</v>
      </c>
      <c r="V57">
        <f>$V$56+('Tax Tables'!$C$23-'Tax Tables'!$B$23)*'Tax Tables'!$D$23</f>
        <v>39096.5</v>
      </c>
      <c r="W57" s="180">
        <f>'Tax Tables'!$D$24</f>
        <v>0.33</v>
      </c>
      <c r="X57">
        <f>'Tax Tables'!$B$24</f>
        <v>174700</v>
      </c>
      <c r="Y57" s="183">
        <f t="shared" si="0"/>
        <v>83888.58485676457</v>
      </c>
      <c r="Z57">
        <f t="shared" si="1"/>
        <v>6272517266.910001</v>
      </c>
      <c r="AA57" s="27">
        <v>80000</v>
      </c>
      <c r="AB57" s="27">
        <f t="shared" si="3"/>
        <v>5981760000</v>
      </c>
    </row>
    <row r="58" spans="2:28" ht="12.75">
      <c r="B58" s="16">
        <v>400000</v>
      </c>
      <c r="C58" s="16" t="s">
        <v>66</v>
      </c>
      <c r="D58" s="14">
        <v>499999</v>
      </c>
      <c r="E58" t="s">
        <v>240</v>
      </c>
      <c r="F58">
        <f>'2000 Columns'!D55</f>
        <v>36750</v>
      </c>
      <c r="G58">
        <f>'2000 Columns'!E55</f>
        <v>36048</v>
      </c>
      <c r="H58">
        <f>'2000 Columns'!F55</f>
        <v>702</v>
      </c>
      <c r="I58" s="27">
        <f>'2000 Columns'!I55</f>
        <v>8788277271</v>
      </c>
      <c r="J58" s="27">
        <f>'2000 PIT'!E54</f>
        <v>16440720555</v>
      </c>
      <c r="K58" s="27">
        <f>'2000 PIT'!G54</f>
        <v>16314527737</v>
      </c>
      <c r="L58" s="27">
        <f>'2000 Columns'!L55</f>
        <v>14980155966</v>
      </c>
      <c r="M58" s="27">
        <f>'2000 Columns'!M55</f>
        <v>-353169732</v>
      </c>
      <c r="N58" s="27">
        <f>'2000 Columns'!N55</f>
        <v>2721055124</v>
      </c>
      <c r="O58" s="27">
        <f>'2000 Columns'!O55</f>
        <v>1280328759</v>
      </c>
      <c r="P58" s="27">
        <f>'2000 Columns'!P55</f>
        <v>17784784</v>
      </c>
      <c r="Q58" s="27">
        <f>'2000 Columns'!Q55</f>
        <v>168925528</v>
      </c>
      <c r="R58" s="27">
        <f>'2000 Columns'!R55</f>
        <v>-1379040349</v>
      </c>
      <c r="S58" s="27">
        <f>'2000 Columns'!S55</f>
        <v>1342014775</v>
      </c>
      <c r="T58" s="27">
        <f>'2000 Columns'!K55</f>
        <v>1271800837</v>
      </c>
      <c r="U58">
        <f t="shared" si="4"/>
        <v>410849.1368707483</v>
      </c>
      <c r="V58">
        <f>$V$57+('Tax Tables'!$C$24-'Tax Tables'!$B$24)*'Tax Tables'!$D$24</f>
        <v>84389</v>
      </c>
      <c r="W58" s="180">
        <f>'Tax Tables'!$D$25</f>
        <v>0.35</v>
      </c>
      <c r="X58">
        <f>'Tax Tables'!$B$25</f>
        <v>311950</v>
      </c>
      <c r="Y58" s="183">
        <f t="shared" si="0"/>
        <v>119003.69790476191</v>
      </c>
      <c r="Z58">
        <f t="shared" si="1"/>
        <v>4373385898</v>
      </c>
      <c r="AA58" s="27">
        <v>80000</v>
      </c>
      <c r="AB58" s="27">
        <f t="shared" si="3"/>
        <v>2940000000</v>
      </c>
    </row>
    <row r="59" spans="2:28" ht="12.75">
      <c r="B59" s="16">
        <v>500000</v>
      </c>
      <c r="C59" s="16" t="s">
        <v>66</v>
      </c>
      <c r="D59" s="14">
        <v>999999</v>
      </c>
      <c r="E59" t="s">
        <v>240</v>
      </c>
      <c r="F59">
        <f>'2000 Columns'!D56</f>
        <v>59770</v>
      </c>
      <c r="G59">
        <f>'2000 Columns'!E56</f>
        <v>58187</v>
      </c>
      <c r="H59">
        <f>'2000 Columns'!F56</f>
        <v>1583</v>
      </c>
      <c r="I59" s="27">
        <f>'2000 Columns'!I56</f>
        <v>19853491034</v>
      </c>
      <c r="J59" s="27">
        <f>'2000 PIT'!E55</f>
        <v>41025447092</v>
      </c>
      <c r="K59" s="27">
        <f>'2000 PIT'!G55</f>
        <v>40930765164</v>
      </c>
      <c r="L59" s="27">
        <f>'2000 Columns'!L56</f>
        <v>38495972642</v>
      </c>
      <c r="M59" s="27">
        <f>'2000 Columns'!M56</f>
        <v>-826151266</v>
      </c>
      <c r="N59" s="27">
        <f>'2000 Columns'!N56</f>
        <v>6028551938</v>
      </c>
      <c r="O59" s="27">
        <f>'2000 Columns'!O56</f>
        <v>3198598987</v>
      </c>
      <c r="P59" s="27">
        <f>'2000 Columns'!P56</f>
        <v>31893707</v>
      </c>
      <c r="Q59" s="27">
        <f>'2000 Columns'!Q56</f>
        <v>-544364943</v>
      </c>
      <c r="R59" s="27">
        <f>'2000 Columns'!R56</f>
        <v>-3581318778</v>
      </c>
      <c r="S59" s="27">
        <f>'2000 Columns'!S56</f>
        <v>2447233160</v>
      </c>
      <c r="T59" s="27">
        <f>'2000 Columns'!K56</f>
        <v>3374317894</v>
      </c>
      <c r="U59">
        <f t="shared" si="4"/>
        <v>645444.4358708382</v>
      </c>
      <c r="V59">
        <f>$V$57+('Tax Tables'!$C$24-'Tax Tables'!$B$24)*'Tax Tables'!$D$24</f>
        <v>84389</v>
      </c>
      <c r="W59" s="180">
        <f>'Tax Tables'!$D$25</f>
        <v>0.35</v>
      </c>
      <c r="X59">
        <f>'Tax Tables'!$B$25</f>
        <v>311950</v>
      </c>
      <c r="Y59" s="183">
        <f t="shared" si="0"/>
        <v>201112.05255479336</v>
      </c>
      <c r="Z59">
        <f t="shared" si="1"/>
        <v>12020467381.199999</v>
      </c>
      <c r="AA59" s="27">
        <v>80000</v>
      </c>
      <c r="AB59" s="27">
        <f t="shared" si="3"/>
        <v>4781600000</v>
      </c>
    </row>
    <row r="60" spans="2:28" ht="12.75">
      <c r="B60" s="16">
        <v>1000000</v>
      </c>
      <c r="C60" s="16" t="s">
        <v>66</v>
      </c>
      <c r="D60" s="14">
        <v>1999999</v>
      </c>
      <c r="E60" t="s">
        <v>240</v>
      </c>
      <c r="F60">
        <f>'2000 Columns'!D57</f>
        <v>24337</v>
      </c>
      <c r="G60">
        <f>'2000 Columns'!E57</f>
        <v>23632</v>
      </c>
      <c r="H60">
        <f>'2000 Columns'!F57</f>
        <v>705</v>
      </c>
      <c r="I60" s="27">
        <f>'2000 Columns'!I57</f>
        <v>14659684995</v>
      </c>
      <c r="J60" s="27">
        <f>'2000 PIT'!E56</f>
        <v>33532009226</v>
      </c>
      <c r="K60" s="27">
        <f>'2000 PIT'!G56</f>
        <v>33442247510</v>
      </c>
      <c r="L60" s="27">
        <f>'2000 Columns'!L57</f>
        <v>32150433374</v>
      </c>
      <c r="M60" s="27">
        <f>'2000 Columns'!M57</f>
        <v>-579174931</v>
      </c>
      <c r="N60" s="27">
        <f>'2000 Columns'!N57</f>
        <v>4150047736</v>
      </c>
      <c r="O60" s="27">
        <f>'2000 Columns'!O57</f>
        <v>2683260958</v>
      </c>
      <c r="P60" s="27">
        <f>'2000 Columns'!P57</f>
        <v>15865874</v>
      </c>
      <c r="Q60" s="27">
        <f>'2000 Columns'!Q57</f>
        <v>-1398778175</v>
      </c>
      <c r="R60" s="27">
        <f>'2000 Columns'!R57</f>
        <v>-2847136563</v>
      </c>
      <c r="S60" s="27">
        <f>'2000 Columns'!S57</f>
        <v>1302911173</v>
      </c>
      <c r="T60" s="27">
        <f>'2000 Columns'!K57</f>
        <v>2865564953</v>
      </c>
      <c r="U60">
        <f t="shared" si="4"/>
        <v>1324283.9319965485</v>
      </c>
      <c r="V60">
        <f>$V$57+('Tax Tables'!$C$24-'Tax Tables'!$B$24)*'Tax Tables'!$D$24</f>
        <v>84389</v>
      </c>
      <c r="W60" s="180">
        <f>'Tax Tables'!$D$25</f>
        <v>0.35</v>
      </c>
      <c r="X60">
        <f>'Tax Tables'!$B$25</f>
        <v>311950</v>
      </c>
      <c r="Y60" s="183">
        <f t="shared" si="0"/>
        <v>438705.87619879196</v>
      </c>
      <c r="Z60">
        <f t="shared" si="1"/>
        <v>10676784909.05</v>
      </c>
      <c r="AA60" s="27">
        <v>80000</v>
      </c>
      <c r="AB60" s="27">
        <f t="shared" si="3"/>
        <v>1946960000</v>
      </c>
    </row>
    <row r="61" spans="2:28" ht="12.75">
      <c r="B61" s="16">
        <v>2000000</v>
      </c>
      <c r="C61" s="16" t="s">
        <v>66</v>
      </c>
      <c r="D61" s="14">
        <v>2999999</v>
      </c>
      <c r="E61" t="s">
        <v>240</v>
      </c>
      <c r="F61">
        <f>'2000 Columns'!D58</f>
        <v>7417</v>
      </c>
      <c r="G61">
        <f>'2000 Columns'!E58</f>
        <v>7271</v>
      </c>
      <c r="H61">
        <f>'2000 Columns'!F58</f>
        <v>146</v>
      </c>
      <c r="I61" s="27">
        <f>'2000 Columns'!I58</f>
        <v>7807562855</v>
      </c>
      <c r="J61" s="27">
        <f>'2000 PIT'!E57</f>
        <v>17962645143</v>
      </c>
      <c r="K61" s="27">
        <f>'2000 PIT'!G57</f>
        <v>18033677836</v>
      </c>
      <c r="L61" s="27">
        <f>'2000 Columns'!L58</f>
        <v>17418557660</v>
      </c>
      <c r="M61" s="27">
        <f>'2000 Columns'!M58</f>
        <v>-260960040</v>
      </c>
      <c r="N61" s="27">
        <f>'2000 Columns'!N58</f>
        <v>2010295411</v>
      </c>
      <c r="O61" s="27">
        <f>'2000 Columns'!O58</f>
        <v>1414616017</v>
      </c>
      <c r="P61" s="27">
        <f>'2000 Columns'!P58</f>
        <v>5575313</v>
      </c>
      <c r="Q61" s="27">
        <f>'2000 Columns'!Q58</f>
        <v>-974489108</v>
      </c>
      <c r="R61" s="27">
        <f>'2000 Columns'!R58</f>
        <v>-1308190756</v>
      </c>
      <c r="S61" s="27">
        <f>'2000 Columns'!S58</f>
        <v>702104655</v>
      </c>
      <c r="T61" s="27">
        <f>'2000 Columns'!K58</f>
        <v>1570168502</v>
      </c>
      <c r="U61">
        <f t="shared" si="4"/>
        <v>2327159.2945935014</v>
      </c>
      <c r="V61">
        <f>$V$57+('Tax Tables'!$C$24-'Tax Tables'!$B$24)*'Tax Tables'!$D$24</f>
        <v>84389</v>
      </c>
      <c r="W61" s="180">
        <f>'Tax Tables'!$D$25</f>
        <v>0.35</v>
      </c>
      <c r="X61">
        <f>'Tax Tables'!$B$25</f>
        <v>311950</v>
      </c>
      <c r="Y61" s="183">
        <f t="shared" si="0"/>
        <v>789712.2531077254</v>
      </c>
      <c r="Z61">
        <f t="shared" si="1"/>
        <v>5857295781.299999</v>
      </c>
      <c r="AA61" s="27">
        <v>80000</v>
      </c>
      <c r="AB61" s="27">
        <f t="shared" si="3"/>
        <v>593360000</v>
      </c>
    </row>
    <row r="62" spans="2:28" ht="12.75">
      <c r="B62" s="16">
        <v>3000000</v>
      </c>
      <c r="C62" s="16" t="s">
        <v>66</v>
      </c>
      <c r="D62" s="14">
        <v>3999999</v>
      </c>
      <c r="E62" t="s">
        <v>240</v>
      </c>
      <c r="F62">
        <f>'2000 Columns'!D59</f>
        <v>3519</v>
      </c>
      <c r="G62">
        <f>'2000 Columns'!E59</f>
        <v>3463</v>
      </c>
      <c r="H62">
        <f>'2000 Columns'!F59</f>
        <v>56</v>
      </c>
      <c r="I62" s="27">
        <f>'2000 Columns'!I59</f>
        <v>4973670735</v>
      </c>
      <c r="J62" s="27">
        <f>'2000 PIT'!E58</f>
        <v>12078921966</v>
      </c>
      <c r="K62" s="27">
        <f>'2000 PIT'!G58</f>
        <v>12135373476</v>
      </c>
      <c r="L62" s="27">
        <f>'2000 Columns'!L59</f>
        <v>11744053371</v>
      </c>
      <c r="M62" s="27">
        <f>'2000 Columns'!M59</f>
        <v>-195893996</v>
      </c>
      <c r="N62" s="27">
        <f>'2000 Columns'!N59</f>
        <v>1290989650</v>
      </c>
      <c r="O62" s="27">
        <f>'2000 Columns'!O59</f>
        <v>936221354</v>
      </c>
      <c r="P62" s="27">
        <f>'2000 Columns'!P59</f>
        <v>2995656</v>
      </c>
      <c r="Q62" s="27">
        <f>'2000 Columns'!Q59</f>
        <v>-709236766</v>
      </c>
      <c r="R62" s="27">
        <f>'2000 Columns'!R59</f>
        <v>-897126171</v>
      </c>
      <c r="S62" s="27">
        <f>'2000 Columns'!S59</f>
        <v>393863479</v>
      </c>
      <c r="T62" s="27">
        <f>'2000 Columns'!K59</f>
        <v>1064005062</v>
      </c>
      <c r="U62">
        <f t="shared" si="4"/>
        <v>3320562.2298948565</v>
      </c>
      <c r="V62">
        <f>$V$57+('Tax Tables'!$C$24-'Tax Tables'!$B$24)*'Tax Tables'!$D$24</f>
        <v>84389</v>
      </c>
      <c r="W62" s="180">
        <f>'Tax Tables'!$D$25</f>
        <v>0.35</v>
      </c>
      <c r="X62">
        <f>'Tax Tables'!$B$25</f>
        <v>311950</v>
      </c>
      <c r="Y62" s="183">
        <f t="shared" si="0"/>
        <v>1137403.2804631996</v>
      </c>
      <c r="Z62">
        <f t="shared" si="1"/>
        <v>4002522143.9499993</v>
      </c>
      <c r="AA62" s="27">
        <v>80000</v>
      </c>
      <c r="AB62" s="27">
        <f t="shared" si="3"/>
        <v>281520000</v>
      </c>
    </row>
    <row r="63" spans="2:28" ht="12.75">
      <c r="B63" s="16">
        <v>4000000</v>
      </c>
      <c r="C63" s="16" t="s">
        <v>66</v>
      </c>
      <c r="D63" s="14">
        <v>4999999</v>
      </c>
      <c r="E63" t="s">
        <v>240</v>
      </c>
      <c r="F63">
        <f>'2000 Columns'!D60</f>
        <v>2051</v>
      </c>
      <c r="G63">
        <f>'2000 Columns'!E60</f>
        <v>2010</v>
      </c>
      <c r="H63">
        <f>'2000 Columns'!F60</f>
        <v>41</v>
      </c>
      <c r="I63" s="27">
        <f>'2000 Columns'!I60</f>
        <v>3719585068</v>
      </c>
      <c r="J63" s="27">
        <f>'2000 PIT'!E59</f>
        <v>9132120736</v>
      </c>
      <c r="K63" s="27">
        <f>'2000 PIT'!G59</f>
        <v>9130575176</v>
      </c>
      <c r="L63" s="27">
        <f>'2000 Columns'!L60</f>
        <v>8821026369</v>
      </c>
      <c r="M63" s="27">
        <f>'2000 Columns'!M60</f>
        <v>-111406992</v>
      </c>
      <c r="N63" s="27">
        <f>'2000 Columns'!N60</f>
        <v>954785181</v>
      </c>
      <c r="O63" s="27">
        <f>'2000 Columns'!O60</f>
        <v>709749254</v>
      </c>
      <c r="P63" s="27">
        <f>'2000 Columns'!P60</f>
        <v>1875078</v>
      </c>
      <c r="Q63" s="27">
        <f>'2000 Columns'!Q60</f>
        <v>-557665363</v>
      </c>
      <c r="R63" s="27">
        <f>'2000 Columns'!R60</f>
        <v>-642671755</v>
      </c>
      <c r="S63" s="27">
        <f>'2000 Columns'!S60</f>
        <v>312113426</v>
      </c>
      <c r="T63" s="27">
        <f>'2000 Columns'!K60</f>
        <v>802701290</v>
      </c>
      <c r="U63">
        <f t="shared" si="4"/>
        <v>4300344.861043394</v>
      </c>
      <c r="V63">
        <f>$V$57+('Tax Tables'!$C$24-'Tax Tables'!$B$24)*'Tax Tables'!$D$24</f>
        <v>84389</v>
      </c>
      <c r="W63" s="180">
        <f>'Tax Tables'!$D$25</f>
        <v>0.35</v>
      </c>
      <c r="X63">
        <f>'Tax Tables'!$B$25</f>
        <v>311950</v>
      </c>
      <c r="Y63" s="183">
        <f t="shared" si="0"/>
        <v>1480327.2013651878</v>
      </c>
      <c r="Z63">
        <f t="shared" si="1"/>
        <v>3036151090</v>
      </c>
      <c r="AA63" s="27">
        <v>80000</v>
      </c>
      <c r="AB63" s="27">
        <f t="shared" si="3"/>
        <v>164080000</v>
      </c>
    </row>
    <row r="64" spans="2:28" ht="12.75">
      <c r="B64" s="14">
        <v>5000000</v>
      </c>
      <c r="C64" s="16" t="s">
        <v>67</v>
      </c>
      <c r="D64" s="14"/>
      <c r="E64" t="s">
        <v>240</v>
      </c>
      <c r="F64">
        <f>'2000 Columns'!D61</f>
        <v>6455</v>
      </c>
      <c r="G64">
        <f>'2000 Columns'!E61</f>
        <v>6400</v>
      </c>
      <c r="H64">
        <f>'2000 Columns'!F61</f>
        <v>55</v>
      </c>
      <c r="I64" s="27">
        <f>'2000 Columns'!I61</f>
        <v>28783645346</v>
      </c>
      <c r="J64" s="27">
        <f>'2000 PIT'!E60</f>
        <v>100808301519</v>
      </c>
      <c r="K64" s="27">
        <f>'2000 PIT'!G60</f>
        <v>100214023992</v>
      </c>
      <c r="L64" s="27">
        <f>'2000 Columns'!L61</f>
        <v>96524958900</v>
      </c>
      <c r="M64" s="27">
        <f>'2000 Columns'!M61</f>
        <v>-1567797237</v>
      </c>
      <c r="N64" s="27">
        <f>'2000 Columns'!N61</f>
        <v>10773407551</v>
      </c>
      <c r="O64" s="27">
        <f>'2000 Columns'!O61</f>
        <v>7433351211</v>
      </c>
      <c r="P64" s="27">
        <f>'2000 Columns'!P61</f>
        <v>9014848</v>
      </c>
      <c r="Q64" s="27">
        <f>'2000 Columns'!Q61</f>
        <v>-5531514879</v>
      </c>
      <c r="R64" s="27">
        <f>'2000 Columns'!R61</f>
        <v>-7195947418</v>
      </c>
      <c r="S64" s="27">
        <f>'2000 Columns'!S61</f>
        <v>3577460133</v>
      </c>
      <c r="T64" s="27">
        <f>'2000 Columns'!K61</f>
        <v>8871571219</v>
      </c>
      <c r="U64">
        <f t="shared" si="4"/>
        <v>15062872.406816421</v>
      </c>
      <c r="V64">
        <f>$V$57+('Tax Tables'!$C$24-'Tax Tables'!$B$24)*'Tax Tables'!$D$24</f>
        <v>84389</v>
      </c>
      <c r="W64" s="180">
        <f>'Tax Tables'!$D$25</f>
        <v>0.35</v>
      </c>
      <c r="X64">
        <f>'Tax Tables'!$B$25</f>
        <v>311950</v>
      </c>
      <c r="Y64" s="183">
        <f t="shared" si="0"/>
        <v>5247211.8423857475</v>
      </c>
      <c r="Z64">
        <f t="shared" si="1"/>
        <v>33870752442.6</v>
      </c>
      <c r="AA64" s="27">
        <v>80000</v>
      </c>
      <c r="AB64" s="27">
        <f t="shared" si="3"/>
        <v>516400000</v>
      </c>
    </row>
    <row r="65" spans="2:28" ht="12.75">
      <c r="B65" s="14" t="s">
        <v>68</v>
      </c>
      <c r="C65" s="16"/>
      <c r="D65" s="14"/>
      <c r="F65">
        <f>'2000 Columns'!D62</f>
        <v>13440952</v>
      </c>
      <c r="G65">
        <f>'2000 Columns'!E62</f>
        <v>6144295</v>
      </c>
      <c r="H65">
        <f>'2000 Columns'!F62</f>
        <v>7296657</v>
      </c>
      <c r="I65" s="27">
        <f>'2000 Columns'!I62</f>
        <v>555949471659</v>
      </c>
      <c r="J65" s="27">
        <f>'2000 PIT'!E61</f>
        <v>842116674311</v>
      </c>
      <c r="K65" s="27">
        <f>'2000 PIT'!G61</f>
        <v>829547000814</v>
      </c>
      <c r="L65" s="27">
        <f>'2000 Columns'!L62</f>
        <v>706585807568</v>
      </c>
      <c r="M65" s="27">
        <f>'2000 Columns'!M62</f>
        <v>-26852375733</v>
      </c>
      <c r="N65" s="27">
        <f>'2000 Columns'!N62</f>
        <v>142693935391</v>
      </c>
      <c r="O65" s="27">
        <f>'2000 Columns'!O62</f>
        <v>38337971061</v>
      </c>
      <c r="P65" s="27">
        <f>'2000 Columns'!P62</f>
        <v>1278376528</v>
      </c>
      <c r="Q65" s="27">
        <f>'2000 Columns'!Q62</f>
        <v>63986133564</v>
      </c>
      <c r="R65" s="27">
        <f>'2000 Columns'!R62</f>
        <v>-10687050394</v>
      </c>
      <c r="S65" s="27">
        <f>'2000 Columns'!S62</f>
        <v>132006884997</v>
      </c>
      <c r="T65" s="27">
        <f>'2000 Columns'!K62</f>
        <v>40369830766</v>
      </c>
      <c r="Z65" s="27">
        <f>SUM(Z6:Z64)</f>
        <v>155422159633.86</v>
      </c>
      <c r="AA65" s="27"/>
      <c r="AB65" s="27">
        <f>SUM(AB6:AB64)</f>
        <v>434707227934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473"/>
  <sheetViews>
    <sheetView workbookViewId="0" topLeftCell="A1">
      <pane xSplit="3" ySplit="1" topLeftCell="M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24" sqref="G24"/>
    </sheetView>
  </sheetViews>
  <sheetFormatPr defaultColWidth="9.140625" defaultRowHeight="12.75"/>
  <cols>
    <col min="1" max="1" width="8.57421875" style="5" customWidth="1"/>
    <col min="2" max="2" width="5.28125" style="8" customWidth="1"/>
    <col min="3" max="3" width="8.57421875" style="5" customWidth="1"/>
    <col min="4" max="16384" width="12.7109375" style="5" customWidth="1"/>
  </cols>
  <sheetData>
    <row r="1" spans="2:125" s="1" customFormat="1" ht="33.75">
      <c r="B1" s="6"/>
      <c r="D1" s="2" t="s">
        <v>0</v>
      </c>
      <c r="E1" s="2" t="s">
        <v>1</v>
      </c>
      <c r="F1" s="2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/>
      <c r="N1" s="2" t="s">
        <v>9</v>
      </c>
      <c r="O1" s="2"/>
      <c r="P1" s="2" t="s">
        <v>10</v>
      </c>
      <c r="Q1" s="2"/>
      <c r="R1" s="2" t="s">
        <v>11</v>
      </c>
      <c r="S1" s="2"/>
      <c r="T1" s="2" t="s">
        <v>12</v>
      </c>
      <c r="U1" s="2"/>
      <c r="V1" s="2" t="s">
        <v>13</v>
      </c>
      <c r="W1" s="2"/>
      <c r="X1" s="2" t="s">
        <v>14</v>
      </c>
      <c r="Y1" s="2"/>
      <c r="Z1" s="2" t="s">
        <v>15</v>
      </c>
      <c r="AA1" s="2"/>
      <c r="AB1" s="2" t="s">
        <v>16</v>
      </c>
      <c r="AC1" s="2"/>
      <c r="AD1" s="2" t="s">
        <v>17</v>
      </c>
      <c r="AE1" s="2"/>
      <c r="AF1" s="2" t="s">
        <v>18</v>
      </c>
      <c r="AG1" s="2"/>
      <c r="AH1" s="2" t="s">
        <v>19</v>
      </c>
      <c r="AI1" s="2"/>
      <c r="AJ1" s="2" t="s">
        <v>20</v>
      </c>
      <c r="AK1" s="2"/>
      <c r="AL1" s="2" t="s">
        <v>21</v>
      </c>
      <c r="AM1" s="2"/>
      <c r="AN1" s="2" t="s">
        <v>22</v>
      </c>
      <c r="AO1" s="2"/>
      <c r="AP1" s="2" t="s">
        <v>23</v>
      </c>
      <c r="AQ1" s="2"/>
      <c r="AR1" s="2" t="s">
        <v>24</v>
      </c>
      <c r="AS1" s="2"/>
      <c r="AT1" s="2" t="s">
        <v>25</v>
      </c>
      <c r="AU1" s="2"/>
      <c r="AV1" s="2" t="s">
        <v>26</v>
      </c>
      <c r="AW1" s="2"/>
      <c r="AX1" s="2" t="s">
        <v>27</v>
      </c>
      <c r="AY1" s="2"/>
      <c r="AZ1" s="2" t="s">
        <v>28</v>
      </c>
      <c r="BA1" s="2"/>
      <c r="BB1" s="2" t="s">
        <v>29</v>
      </c>
      <c r="BC1" s="2"/>
      <c r="BD1" s="2" t="s">
        <v>30</v>
      </c>
      <c r="BE1" s="2"/>
      <c r="BF1" s="2" t="s">
        <v>31</v>
      </c>
      <c r="BG1" s="2"/>
      <c r="BH1" s="2" t="s">
        <v>32</v>
      </c>
      <c r="BI1" s="2"/>
      <c r="BJ1" s="2" t="s">
        <v>33</v>
      </c>
      <c r="BK1" s="2"/>
      <c r="BL1" s="2" t="s">
        <v>34</v>
      </c>
      <c r="BM1" s="2"/>
      <c r="BN1" s="2" t="s">
        <v>35</v>
      </c>
      <c r="BO1" s="2"/>
      <c r="BP1" s="2" t="s">
        <v>36</v>
      </c>
      <c r="BQ1" s="2"/>
      <c r="BR1" s="2" t="s">
        <v>37</v>
      </c>
      <c r="BS1" s="2"/>
      <c r="BT1" s="2" t="s">
        <v>38</v>
      </c>
      <c r="BU1" s="2"/>
      <c r="BV1" s="2" t="s">
        <v>39</v>
      </c>
      <c r="BW1" s="2"/>
      <c r="BX1" s="2" t="s">
        <v>40</v>
      </c>
      <c r="BY1" s="2"/>
      <c r="BZ1" s="2" t="s">
        <v>41</v>
      </c>
      <c r="CA1" s="2"/>
      <c r="CB1" s="2" t="s">
        <v>42</v>
      </c>
      <c r="CC1" s="2"/>
      <c r="CD1" s="2" t="s">
        <v>43</v>
      </c>
      <c r="CE1" s="2"/>
      <c r="CF1" s="2" t="s">
        <v>44</v>
      </c>
      <c r="CG1" s="2"/>
      <c r="CH1" s="2" t="s">
        <v>45</v>
      </c>
      <c r="CI1" s="2"/>
      <c r="CJ1" s="2" t="s">
        <v>46</v>
      </c>
      <c r="CK1" s="2"/>
      <c r="CL1" s="2" t="s">
        <v>47</v>
      </c>
      <c r="CM1" s="2"/>
      <c r="CN1" s="2" t="s">
        <v>48</v>
      </c>
      <c r="CO1" s="2"/>
      <c r="CP1" s="2" t="s">
        <v>49</v>
      </c>
      <c r="CQ1" s="2"/>
      <c r="CR1" s="2" t="s">
        <v>50</v>
      </c>
      <c r="CS1" s="2"/>
      <c r="CT1" s="2" t="s">
        <v>51</v>
      </c>
      <c r="CU1" s="2"/>
      <c r="CV1" s="2" t="s">
        <v>52</v>
      </c>
      <c r="CW1" s="2"/>
      <c r="CX1" s="2" t="s">
        <v>53</v>
      </c>
      <c r="CY1" s="2"/>
      <c r="CZ1" s="2" t="s">
        <v>54</v>
      </c>
      <c r="DA1" s="2"/>
      <c r="DB1" s="2" t="s">
        <v>55</v>
      </c>
      <c r="DC1" s="2"/>
      <c r="DD1" s="2" t="s">
        <v>56</v>
      </c>
      <c r="DE1" s="2"/>
      <c r="DF1" s="2" t="s">
        <v>31</v>
      </c>
      <c r="DG1" s="2"/>
      <c r="DH1" s="2" t="s">
        <v>57</v>
      </c>
      <c r="DI1" s="2"/>
      <c r="DJ1" s="2" t="s">
        <v>58</v>
      </c>
      <c r="DK1" s="2"/>
      <c r="DL1" s="2" t="s">
        <v>59</v>
      </c>
      <c r="DM1" s="2"/>
      <c r="DN1" s="2" t="s">
        <v>60</v>
      </c>
      <c r="DO1" s="2"/>
      <c r="DP1" s="2" t="s">
        <v>61</v>
      </c>
      <c r="DQ1" s="2"/>
      <c r="DR1" s="2" t="s">
        <v>62</v>
      </c>
      <c r="DS1" s="2"/>
      <c r="DT1" s="2" t="s">
        <v>63</v>
      </c>
      <c r="DU1" s="2"/>
    </row>
    <row r="2" spans="1:125" ht="11.25">
      <c r="A2" s="1"/>
      <c r="B2" s="7" t="s">
        <v>64</v>
      </c>
      <c r="C2" s="4"/>
      <c r="D2" s="4">
        <v>89298</v>
      </c>
      <c r="E2" s="4">
        <v>-7536227600</v>
      </c>
      <c r="F2" s="4">
        <v>2339359491</v>
      </c>
      <c r="G2" s="4">
        <v>-5196950987</v>
      </c>
      <c r="H2" s="4">
        <v>0</v>
      </c>
      <c r="I2" s="4">
        <v>1061793873</v>
      </c>
      <c r="J2" s="4">
        <v>0</v>
      </c>
      <c r="K2" s="4">
        <v>2932877</v>
      </c>
      <c r="L2" s="4">
        <v>26786</v>
      </c>
      <c r="M2" s="4">
        <v>1282183528</v>
      </c>
      <c r="N2" s="4">
        <v>56671</v>
      </c>
      <c r="O2" s="4">
        <v>553627193</v>
      </c>
      <c r="P2" s="4">
        <v>40331</v>
      </c>
      <c r="Q2" s="4">
        <v>180388538</v>
      </c>
      <c r="R2" s="4">
        <v>10860</v>
      </c>
      <c r="S2" s="4">
        <v>34572603</v>
      </c>
      <c r="T2" s="4">
        <v>151</v>
      </c>
      <c r="U2" s="4">
        <v>1529074</v>
      </c>
      <c r="V2" s="4">
        <v>13783</v>
      </c>
      <c r="W2" s="4">
        <v>262016266</v>
      </c>
      <c r="X2" s="4">
        <v>28208</v>
      </c>
      <c r="Y2" s="4">
        <v>808287418</v>
      </c>
      <c r="Z2" s="4">
        <v>13872</v>
      </c>
      <c r="AA2" s="4">
        <v>734871686</v>
      </c>
      <c r="AB2" s="4">
        <v>32500</v>
      </c>
      <c r="AC2" s="4">
        <v>87144711</v>
      </c>
      <c r="AD2" s="4">
        <v>2209</v>
      </c>
      <c r="AE2" s="4">
        <v>51686510</v>
      </c>
      <c r="AF2" s="4">
        <v>7678</v>
      </c>
      <c r="AG2" s="4">
        <v>574667836</v>
      </c>
      <c r="AH2" s="4">
        <v>5679</v>
      </c>
      <c r="AI2" s="4">
        <v>80933036</v>
      </c>
      <c r="AJ2" s="4">
        <v>4926</v>
      </c>
      <c r="AK2" s="4">
        <v>153758765</v>
      </c>
      <c r="AL2" s="4">
        <v>12163</v>
      </c>
      <c r="AM2" s="4">
        <v>137813452</v>
      </c>
      <c r="AN2" s="4">
        <v>5455</v>
      </c>
      <c r="AO2" s="4">
        <v>122455107</v>
      </c>
      <c r="AP2" s="4">
        <v>16688</v>
      </c>
      <c r="AQ2" s="4">
        <v>312714323</v>
      </c>
      <c r="AR2" s="4">
        <v>7138</v>
      </c>
      <c r="AS2" s="4">
        <v>656894013</v>
      </c>
      <c r="AT2" s="4">
        <v>15946</v>
      </c>
      <c r="AU2" s="4">
        <v>3961961540</v>
      </c>
      <c r="AV2" s="4">
        <v>483</v>
      </c>
      <c r="AW2" s="4">
        <v>14774905</v>
      </c>
      <c r="AX2" s="4">
        <v>266</v>
      </c>
      <c r="AY2" s="4">
        <v>40604157</v>
      </c>
      <c r="AZ2" s="4">
        <v>747</v>
      </c>
      <c r="BA2" s="4">
        <v>19526281</v>
      </c>
      <c r="BB2" s="4">
        <v>4303</v>
      </c>
      <c r="BC2" s="4">
        <v>308060431</v>
      </c>
      <c r="BD2" s="4">
        <v>2710</v>
      </c>
      <c r="BE2" s="4">
        <v>7256970</v>
      </c>
      <c r="BF2" s="4">
        <v>1426</v>
      </c>
      <c r="BG2" s="4">
        <v>16743556</v>
      </c>
      <c r="BH2" s="4">
        <v>3089</v>
      </c>
      <c r="BI2" s="4">
        <v>103599167</v>
      </c>
      <c r="BJ2" s="4">
        <v>29152</v>
      </c>
      <c r="BK2" s="4">
        <v>5591468050</v>
      </c>
      <c r="BL2" s="4">
        <v>88730</v>
      </c>
      <c r="BM2" s="4">
        <v>-7432076007</v>
      </c>
      <c r="BN2" s="4">
        <v>1494</v>
      </c>
      <c r="BO2" s="4">
        <v>3312455</v>
      </c>
      <c r="BP2" s="4">
        <v>1522</v>
      </c>
      <c r="BQ2" s="4">
        <v>971582</v>
      </c>
      <c r="BR2" s="4">
        <v>6</v>
      </c>
      <c r="BS2" s="4">
        <v>11620</v>
      </c>
      <c r="BT2" s="4">
        <v>408</v>
      </c>
      <c r="BU2" s="4">
        <v>703457</v>
      </c>
      <c r="BV2" s="4">
        <v>13469</v>
      </c>
      <c r="BW2" s="4">
        <v>14386199</v>
      </c>
      <c r="BX2" s="4">
        <v>5101</v>
      </c>
      <c r="BY2" s="4">
        <v>9987633</v>
      </c>
      <c r="BZ2" s="4">
        <v>157</v>
      </c>
      <c r="CA2" s="4">
        <v>1966862</v>
      </c>
      <c r="CB2" s="4">
        <v>1120</v>
      </c>
      <c r="CC2" s="4">
        <v>744998</v>
      </c>
      <c r="CD2" s="4">
        <v>1589</v>
      </c>
      <c r="CE2" s="4">
        <v>31290450</v>
      </c>
      <c r="CF2" s="4">
        <v>18609</v>
      </c>
      <c r="CG2" s="4">
        <v>67413753</v>
      </c>
      <c r="CH2" s="4">
        <v>632</v>
      </c>
      <c r="CI2" s="4">
        <v>27721682</v>
      </c>
      <c r="CJ2" s="4">
        <v>3149</v>
      </c>
      <c r="CK2" s="4">
        <v>102418705</v>
      </c>
      <c r="CL2" s="4">
        <v>1388</v>
      </c>
      <c r="CM2" s="4">
        <v>17533159</v>
      </c>
      <c r="CN2" s="4">
        <v>9868</v>
      </c>
      <c r="CO2" s="4">
        <v>33594628</v>
      </c>
      <c r="CP2" s="4">
        <v>2699</v>
      </c>
      <c r="CQ2" s="4">
        <v>38175060</v>
      </c>
      <c r="CR2" s="4">
        <v>1162</v>
      </c>
      <c r="CS2" s="4">
        <v>23182396</v>
      </c>
      <c r="CT2" s="4">
        <v>1347</v>
      </c>
      <c r="CU2" s="4">
        <v>100072748</v>
      </c>
      <c r="CV2" s="4">
        <v>79</v>
      </c>
      <c r="CW2" s="4">
        <v>2648377</v>
      </c>
      <c r="CX2" s="4">
        <v>431</v>
      </c>
      <c r="CY2" s="4">
        <v>6700997</v>
      </c>
      <c r="CZ2" s="4">
        <v>4444</v>
      </c>
      <c r="DA2" s="4">
        <v>152326885</v>
      </c>
      <c r="DB2" s="4">
        <v>866</v>
      </c>
      <c r="DC2" s="4">
        <v>2192914</v>
      </c>
      <c r="DD2" s="4">
        <v>2217</v>
      </c>
      <c r="DE2" s="4">
        <v>6025516</v>
      </c>
      <c r="DF2" s="4">
        <v>1325</v>
      </c>
      <c r="DG2" s="4">
        <v>16297181</v>
      </c>
      <c r="DH2" s="4">
        <v>300</v>
      </c>
      <c r="DI2" s="4">
        <v>46923102</v>
      </c>
      <c r="DJ2" s="4">
        <v>1368</v>
      </c>
      <c r="DK2" s="4">
        <v>106614356</v>
      </c>
      <c r="DL2" s="4">
        <v>25839</v>
      </c>
      <c r="DM2" s="4">
        <v>2596618338</v>
      </c>
      <c r="DN2" s="4">
        <v>60</v>
      </c>
      <c r="DO2" s="4">
        <v>11072052</v>
      </c>
      <c r="DP2" s="4">
        <v>361</v>
      </c>
      <c r="DQ2" s="4">
        <v>31866621</v>
      </c>
      <c r="DR2" s="4">
        <v>41</v>
      </c>
      <c r="DS2" s="4">
        <v>238031</v>
      </c>
      <c r="DT2" s="4">
        <v>45691</v>
      </c>
      <c r="DU2" s="5">
        <v>-3404072537</v>
      </c>
    </row>
    <row r="3" spans="1:125" ht="11.25">
      <c r="A3" s="1"/>
      <c r="B3" s="7" t="s">
        <v>65</v>
      </c>
      <c r="C3" s="4"/>
      <c r="D3" s="4">
        <v>4900</v>
      </c>
      <c r="E3" s="4">
        <v>56089538</v>
      </c>
      <c r="F3" s="4">
        <v>-48936650</v>
      </c>
      <c r="G3" s="4">
        <v>0</v>
      </c>
      <c r="H3" s="4">
        <v>0</v>
      </c>
      <c r="I3" s="4">
        <v>31810560</v>
      </c>
      <c r="J3" s="4">
        <v>0</v>
      </c>
      <c r="K3" s="4">
        <v>3477995</v>
      </c>
      <c r="L3" s="4">
        <v>3905</v>
      </c>
      <c r="M3" s="4">
        <v>107275614</v>
      </c>
      <c r="N3" s="4">
        <v>2712</v>
      </c>
      <c r="O3" s="4">
        <v>2757354</v>
      </c>
      <c r="P3" s="4">
        <v>747</v>
      </c>
      <c r="Q3" s="4">
        <v>55638</v>
      </c>
      <c r="R3" s="4">
        <v>670</v>
      </c>
      <c r="S3" s="4">
        <v>188324</v>
      </c>
      <c r="T3" s="4">
        <v>0</v>
      </c>
      <c r="U3" s="4">
        <v>0</v>
      </c>
      <c r="V3" s="4">
        <v>797</v>
      </c>
      <c r="W3" s="4">
        <v>7439853</v>
      </c>
      <c r="X3" s="4">
        <v>0</v>
      </c>
      <c r="Y3" s="4">
        <v>0</v>
      </c>
      <c r="Z3" s="4">
        <v>330</v>
      </c>
      <c r="AA3" s="4">
        <v>4401742</v>
      </c>
      <c r="AB3" s="4">
        <v>2</v>
      </c>
      <c r="AC3" s="4">
        <v>288659</v>
      </c>
      <c r="AD3" s="4">
        <v>0</v>
      </c>
      <c r="AE3" s="4">
        <v>0</v>
      </c>
      <c r="AF3" s="4">
        <v>0</v>
      </c>
      <c r="AG3" s="4">
        <v>0</v>
      </c>
      <c r="AH3" s="4">
        <v>860</v>
      </c>
      <c r="AI3" s="4">
        <v>7719622</v>
      </c>
      <c r="AJ3" s="4">
        <v>107</v>
      </c>
      <c r="AK3" s="4">
        <v>110612</v>
      </c>
      <c r="AL3" s="4">
        <v>501</v>
      </c>
      <c r="AM3" s="4">
        <v>1464018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598</v>
      </c>
      <c r="BE3" s="4">
        <v>821034</v>
      </c>
      <c r="BF3" s="4">
        <v>400</v>
      </c>
      <c r="BG3" s="4">
        <v>1119084</v>
      </c>
      <c r="BH3" s="4">
        <v>507</v>
      </c>
      <c r="BI3" s="4">
        <v>5061419</v>
      </c>
      <c r="BJ3" s="4">
        <v>0</v>
      </c>
      <c r="BK3" s="4">
        <v>0</v>
      </c>
      <c r="BL3" s="4">
        <v>4900</v>
      </c>
      <c r="BM3" s="4">
        <v>139435207</v>
      </c>
      <c r="BN3" s="4">
        <v>394</v>
      </c>
      <c r="BO3" s="4">
        <v>157593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17</v>
      </c>
      <c r="CE3" s="4">
        <v>80222</v>
      </c>
      <c r="CF3" s="4">
        <v>1208</v>
      </c>
      <c r="CG3" s="4">
        <v>763050</v>
      </c>
      <c r="CH3" s="4">
        <v>1</v>
      </c>
      <c r="CI3" s="4">
        <v>27710</v>
      </c>
      <c r="CJ3" s="4">
        <v>621</v>
      </c>
      <c r="CK3" s="4">
        <v>366135</v>
      </c>
      <c r="CL3" s="4">
        <v>0</v>
      </c>
      <c r="CM3" s="4">
        <v>0</v>
      </c>
      <c r="CN3" s="4">
        <v>670</v>
      </c>
      <c r="CO3" s="4">
        <v>188324</v>
      </c>
      <c r="CP3" s="4">
        <v>0</v>
      </c>
      <c r="CQ3" s="4">
        <v>0</v>
      </c>
      <c r="CR3" s="4">
        <v>105</v>
      </c>
      <c r="CS3" s="4">
        <v>11403670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1</v>
      </c>
      <c r="DA3" s="4">
        <v>915185</v>
      </c>
      <c r="DB3" s="4">
        <v>0</v>
      </c>
      <c r="DC3" s="4">
        <v>0</v>
      </c>
      <c r="DD3" s="4">
        <v>598</v>
      </c>
      <c r="DE3" s="4">
        <v>821034</v>
      </c>
      <c r="DF3" s="4">
        <v>398</v>
      </c>
      <c r="DG3" s="4">
        <v>1096158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>
        <v>112</v>
      </c>
      <c r="DQ3" s="4">
        <v>7889465</v>
      </c>
      <c r="DR3" s="4">
        <v>903</v>
      </c>
      <c r="DS3" s="4">
        <v>7927541</v>
      </c>
      <c r="DT3" s="4">
        <v>2458</v>
      </c>
      <c r="DU3" s="5">
        <v>-48936650</v>
      </c>
    </row>
    <row r="4" spans="1:125" ht="11.25">
      <c r="A4" s="6">
        <v>1</v>
      </c>
      <c r="B4" s="7" t="s">
        <v>66</v>
      </c>
      <c r="C4" s="4">
        <v>999</v>
      </c>
      <c r="D4" s="4">
        <v>158112</v>
      </c>
      <c r="E4" s="4">
        <v>244959472</v>
      </c>
      <c r="F4" s="4">
        <v>-180744106</v>
      </c>
      <c r="G4" s="4">
        <v>64215367</v>
      </c>
      <c r="H4" s="4">
        <v>0</v>
      </c>
      <c r="I4" s="4">
        <v>505656954</v>
      </c>
      <c r="J4" s="4">
        <v>2520422</v>
      </c>
      <c r="K4" s="4">
        <v>34064</v>
      </c>
      <c r="L4" s="4">
        <v>72330</v>
      </c>
      <c r="M4" s="4">
        <v>333595877</v>
      </c>
      <c r="N4" s="4">
        <v>63101</v>
      </c>
      <c r="O4" s="4">
        <v>69722570</v>
      </c>
      <c r="P4" s="4">
        <v>42358</v>
      </c>
      <c r="Q4" s="4">
        <v>23145683</v>
      </c>
      <c r="R4" s="4">
        <v>4337</v>
      </c>
      <c r="S4" s="4">
        <v>1511184</v>
      </c>
      <c r="T4" s="4">
        <v>121</v>
      </c>
      <c r="U4" s="4">
        <v>2326487</v>
      </c>
      <c r="V4" s="4">
        <v>21361</v>
      </c>
      <c r="W4" s="4">
        <v>41717280</v>
      </c>
      <c r="X4" s="4">
        <v>4429</v>
      </c>
      <c r="Y4" s="4">
        <v>6714943</v>
      </c>
      <c r="Z4" s="4">
        <v>18864</v>
      </c>
      <c r="AA4" s="4">
        <v>22365853</v>
      </c>
      <c r="AB4" s="4">
        <v>21487</v>
      </c>
      <c r="AC4" s="4">
        <v>52166740</v>
      </c>
      <c r="AD4" s="4">
        <v>7</v>
      </c>
      <c r="AE4" s="4">
        <v>168404</v>
      </c>
      <c r="AF4" s="4">
        <v>10</v>
      </c>
      <c r="AG4" s="4">
        <v>123709</v>
      </c>
      <c r="AH4" s="4">
        <v>2773</v>
      </c>
      <c r="AI4" s="4">
        <v>4120326</v>
      </c>
      <c r="AJ4" s="4">
        <v>3606</v>
      </c>
      <c r="AK4" s="4">
        <v>125967877</v>
      </c>
      <c r="AL4" s="4">
        <v>10986</v>
      </c>
      <c r="AM4" s="4">
        <v>23420461</v>
      </c>
      <c r="AN4" s="4">
        <v>934</v>
      </c>
      <c r="AO4" s="4">
        <v>13976010</v>
      </c>
      <c r="AP4" s="4">
        <v>1515</v>
      </c>
      <c r="AQ4" s="4">
        <v>14727467</v>
      </c>
      <c r="AR4" s="4">
        <v>1468</v>
      </c>
      <c r="AS4" s="4">
        <v>8741020</v>
      </c>
      <c r="AT4" s="4">
        <v>1101</v>
      </c>
      <c r="AU4" s="4">
        <v>10106476</v>
      </c>
      <c r="AV4" s="4">
        <v>507</v>
      </c>
      <c r="AW4" s="4">
        <v>89854</v>
      </c>
      <c r="AX4" s="4">
        <v>1</v>
      </c>
      <c r="AY4" s="4">
        <v>33502</v>
      </c>
      <c r="AZ4" s="4">
        <v>1163</v>
      </c>
      <c r="BA4" s="4">
        <v>1364144</v>
      </c>
      <c r="BB4" s="4">
        <v>7</v>
      </c>
      <c r="BC4" s="4">
        <v>111873</v>
      </c>
      <c r="BD4" s="4">
        <v>8307</v>
      </c>
      <c r="BE4" s="4">
        <v>27167119</v>
      </c>
      <c r="BF4" s="4">
        <v>844</v>
      </c>
      <c r="BG4" s="4">
        <v>6341050</v>
      </c>
      <c r="BH4" s="4">
        <v>3079</v>
      </c>
      <c r="BI4" s="4">
        <v>112375448</v>
      </c>
      <c r="BJ4" s="4">
        <v>6289</v>
      </c>
      <c r="BK4" s="4">
        <v>137229154</v>
      </c>
      <c r="BL4" s="4">
        <v>146652</v>
      </c>
      <c r="BM4" s="4">
        <v>454309465</v>
      </c>
      <c r="BN4" s="4">
        <v>1677</v>
      </c>
      <c r="BO4" s="4">
        <v>2161633</v>
      </c>
      <c r="BP4" s="4">
        <v>1163</v>
      </c>
      <c r="BQ4" s="4">
        <v>129299</v>
      </c>
      <c r="BR4" s="4">
        <v>0</v>
      </c>
      <c r="BS4" s="4">
        <v>0</v>
      </c>
      <c r="BT4" s="4">
        <v>1</v>
      </c>
      <c r="BU4" s="4">
        <v>31851</v>
      </c>
      <c r="BV4" s="4">
        <v>14565</v>
      </c>
      <c r="BW4" s="4">
        <v>2561101</v>
      </c>
      <c r="BX4" s="4">
        <v>3263</v>
      </c>
      <c r="BY4" s="4">
        <v>1820960</v>
      </c>
      <c r="BZ4" s="4">
        <v>18</v>
      </c>
      <c r="CA4" s="4">
        <v>110156</v>
      </c>
      <c r="CB4" s="4">
        <v>1171</v>
      </c>
      <c r="CC4" s="4">
        <v>1311421</v>
      </c>
      <c r="CD4" s="4">
        <v>1557</v>
      </c>
      <c r="CE4" s="4">
        <v>2415638</v>
      </c>
      <c r="CF4" s="4">
        <v>22723</v>
      </c>
      <c r="CG4" s="4">
        <v>10970564</v>
      </c>
      <c r="CH4" s="4">
        <v>54</v>
      </c>
      <c r="CI4" s="4">
        <v>7945098</v>
      </c>
      <c r="CJ4" s="4">
        <v>2076</v>
      </c>
      <c r="CK4" s="4">
        <v>4067451</v>
      </c>
      <c r="CL4" s="4">
        <v>354</v>
      </c>
      <c r="CM4" s="4">
        <v>204987</v>
      </c>
      <c r="CN4" s="4">
        <v>3734</v>
      </c>
      <c r="CO4" s="4">
        <v>1339647</v>
      </c>
      <c r="CP4" s="4">
        <v>1898</v>
      </c>
      <c r="CQ4" s="4">
        <v>17937358</v>
      </c>
      <c r="CR4" s="4">
        <v>15</v>
      </c>
      <c r="CS4" s="4">
        <v>237804</v>
      </c>
      <c r="CT4" s="4">
        <v>0</v>
      </c>
      <c r="CU4" s="4">
        <v>0</v>
      </c>
      <c r="CV4" s="4">
        <v>1</v>
      </c>
      <c r="CW4" s="4">
        <v>16091</v>
      </c>
      <c r="CX4" s="4">
        <v>2</v>
      </c>
      <c r="CY4" s="4">
        <v>134319</v>
      </c>
      <c r="CZ4" s="4">
        <v>13</v>
      </c>
      <c r="DA4" s="4">
        <v>600519</v>
      </c>
      <c r="DB4" s="4">
        <v>1</v>
      </c>
      <c r="DC4" s="4">
        <v>254</v>
      </c>
      <c r="DD4" s="4">
        <v>3183</v>
      </c>
      <c r="DE4" s="4">
        <v>12040612</v>
      </c>
      <c r="DF4" s="4">
        <v>446</v>
      </c>
      <c r="DG4" s="4">
        <v>2298622</v>
      </c>
      <c r="DH4" s="4">
        <v>13</v>
      </c>
      <c r="DI4" s="4">
        <v>4448917</v>
      </c>
      <c r="DJ4" s="4">
        <v>0</v>
      </c>
      <c r="DK4" s="4">
        <v>0</v>
      </c>
      <c r="DL4" s="4">
        <v>3020</v>
      </c>
      <c r="DM4" s="4">
        <v>17371673</v>
      </c>
      <c r="DN4" s="4">
        <v>0</v>
      </c>
      <c r="DO4" s="4">
        <v>0</v>
      </c>
      <c r="DP4" s="4">
        <v>1325</v>
      </c>
      <c r="DQ4" s="4">
        <v>100288291</v>
      </c>
      <c r="DR4" s="4">
        <v>0</v>
      </c>
      <c r="DS4" s="4">
        <v>0</v>
      </c>
      <c r="DT4" s="4">
        <v>25976</v>
      </c>
      <c r="DU4" s="5">
        <v>-313879629</v>
      </c>
    </row>
    <row r="5" spans="1:125" ht="11.25">
      <c r="A5" s="6">
        <v>1000</v>
      </c>
      <c r="B5" s="7" t="s">
        <v>66</v>
      </c>
      <c r="C5" s="4">
        <v>1999</v>
      </c>
      <c r="D5" s="4">
        <v>181426</v>
      </c>
      <c r="E5" s="4">
        <v>330286225</v>
      </c>
      <c r="F5" s="4">
        <v>-56849679</v>
      </c>
      <c r="G5" s="4">
        <v>273436546</v>
      </c>
      <c r="H5" s="4">
        <v>0</v>
      </c>
      <c r="I5" s="4">
        <v>442628804</v>
      </c>
      <c r="J5" s="4">
        <v>28987607</v>
      </c>
      <c r="K5" s="4">
        <v>580932</v>
      </c>
      <c r="L5" s="4">
        <v>131446</v>
      </c>
      <c r="M5" s="4">
        <v>232134124</v>
      </c>
      <c r="N5" s="4">
        <v>51682</v>
      </c>
      <c r="O5" s="4">
        <v>32965594</v>
      </c>
      <c r="P5" s="4">
        <v>39974</v>
      </c>
      <c r="Q5" s="4">
        <v>30812291</v>
      </c>
      <c r="R5" s="4">
        <v>2825</v>
      </c>
      <c r="S5" s="4">
        <v>1860087</v>
      </c>
      <c r="T5" s="4">
        <v>0</v>
      </c>
      <c r="U5" s="4">
        <v>0</v>
      </c>
      <c r="V5" s="4">
        <v>14978</v>
      </c>
      <c r="W5" s="4">
        <v>32244028</v>
      </c>
      <c r="X5" s="4">
        <v>2109</v>
      </c>
      <c r="Y5" s="4">
        <v>10779536</v>
      </c>
      <c r="Z5" s="4">
        <v>31375</v>
      </c>
      <c r="AA5" s="4">
        <v>30088876</v>
      </c>
      <c r="AB5" s="4">
        <v>6641</v>
      </c>
      <c r="AC5" s="4">
        <v>13564340</v>
      </c>
      <c r="AD5" s="4">
        <v>17</v>
      </c>
      <c r="AE5" s="4">
        <v>395695</v>
      </c>
      <c r="AF5" s="4">
        <v>122</v>
      </c>
      <c r="AG5" s="4">
        <v>253292</v>
      </c>
      <c r="AH5" s="4">
        <v>1776</v>
      </c>
      <c r="AI5" s="4">
        <v>8663003</v>
      </c>
      <c r="AJ5" s="4">
        <v>437</v>
      </c>
      <c r="AK5" s="4">
        <v>30711979</v>
      </c>
      <c r="AL5" s="4">
        <v>3650</v>
      </c>
      <c r="AM5" s="4">
        <v>28503120</v>
      </c>
      <c r="AN5" s="4">
        <v>1620</v>
      </c>
      <c r="AO5" s="4">
        <v>1379824</v>
      </c>
      <c r="AP5" s="4">
        <v>1703</v>
      </c>
      <c r="AQ5" s="4">
        <v>8985994</v>
      </c>
      <c r="AR5" s="4">
        <v>3429</v>
      </c>
      <c r="AS5" s="4">
        <v>7418233</v>
      </c>
      <c r="AT5" s="4">
        <v>166</v>
      </c>
      <c r="AU5" s="4">
        <v>1790875</v>
      </c>
      <c r="AV5" s="4">
        <v>1</v>
      </c>
      <c r="AW5" s="4">
        <v>26</v>
      </c>
      <c r="AX5" s="4">
        <v>1</v>
      </c>
      <c r="AY5" s="4">
        <v>4072</v>
      </c>
      <c r="AZ5" s="4">
        <v>0</v>
      </c>
      <c r="BA5" s="4">
        <v>0</v>
      </c>
      <c r="BB5" s="4">
        <v>122</v>
      </c>
      <c r="BC5" s="4">
        <v>1528774</v>
      </c>
      <c r="BD5" s="4">
        <v>8678</v>
      </c>
      <c r="BE5" s="4">
        <v>27474113</v>
      </c>
      <c r="BF5" s="4">
        <v>734</v>
      </c>
      <c r="BG5" s="4">
        <v>2580595</v>
      </c>
      <c r="BH5" s="4">
        <v>1123</v>
      </c>
      <c r="BI5" s="4">
        <v>19643385</v>
      </c>
      <c r="BJ5" s="4">
        <v>5821</v>
      </c>
      <c r="BK5" s="4">
        <v>59580252</v>
      </c>
      <c r="BL5" s="4">
        <v>181426</v>
      </c>
      <c r="BM5" s="4">
        <v>360363344</v>
      </c>
      <c r="BN5" s="4">
        <v>154</v>
      </c>
      <c r="BO5" s="4">
        <v>309671</v>
      </c>
      <c r="BP5" s="4">
        <v>0</v>
      </c>
      <c r="BQ5" s="4">
        <v>0</v>
      </c>
      <c r="BR5" s="4">
        <v>0</v>
      </c>
      <c r="BS5" s="4">
        <v>0</v>
      </c>
      <c r="BT5" s="4">
        <v>1</v>
      </c>
      <c r="BU5" s="4">
        <v>3276</v>
      </c>
      <c r="BV5" s="4">
        <v>13885</v>
      </c>
      <c r="BW5" s="4">
        <v>2174813</v>
      </c>
      <c r="BX5" s="4">
        <v>2958</v>
      </c>
      <c r="BY5" s="4">
        <v>3896099</v>
      </c>
      <c r="BZ5" s="4">
        <v>0</v>
      </c>
      <c r="CA5" s="4">
        <v>0</v>
      </c>
      <c r="CB5" s="4">
        <v>190</v>
      </c>
      <c r="CC5" s="4">
        <v>65544</v>
      </c>
      <c r="CD5" s="4">
        <v>1</v>
      </c>
      <c r="CE5" s="4">
        <v>4141</v>
      </c>
      <c r="CF5" s="4">
        <v>15635</v>
      </c>
      <c r="CG5" s="4">
        <v>6700435</v>
      </c>
      <c r="CH5" s="4">
        <v>398</v>
      </c>
      <c r="CI5" s="4">
        <v>904034</v>
      </c>
      <c r="CJ5" s="4">
        <v>4297</v>
      </c>
      <c r="CK5" s="4">
        <v>12110920</v>
      </c>
      <c r="CL5" s="4">
        <v>1355</v>
      </c>
      <c r="CM5" s="4">
        <v>10804242</v>
      </c>
      <c r="CN5" s="4">
        <v>1926</v>
      </c>
      <c r="CO5" s="4">
        <v>965524</v>
      </c>
      <c r="CP5" s="4">
        <v>806</v>
      </c>
      <c r="CQ5" s="4">
        <v>2112128</v>
      </c>
      <c r="CR5" s="4">
        <v>227</v>
      </c>
      <c r="CS5" s="4">
        <v>42924</v>
      </c>
      <c r="CT5" s="4">
        <v>122</v>
      </c>
      <c r="CU5" s="4">
        <v>14713</v>
      </c>
      <c r="CV5" s="4">
        <v>0</v>
      </c>
      <c r="CW5" s="4">
        <v>0</v>
      </c>
      <c r="CX5" s="4">
        <v>32</v>
      </c>
      <c r="CY5" s="4">
        <v>5240199</v>
      </c>
      <c r="CZ5" s="4">
        <v>1317</v>
      </c>
      <c r="DA5" s="4">
        <v>3382010</v>
      </c>
      <c r="DB5" s="4">
        <v>0</v>
      </c>
      <c r="DC5" s="4">
        <v>0</v>
      </c>
      <c r="DD5" s="4">
        <v>2758</v>
      </c>
      <c r="DE5" s="4">
        <v>9119114</v>
      </c>
      <c r="DF5" s="4">
        <v>535</v>
      </c>
      <c r="DG5" s="4">
        <v>1048993</v>
      </c>
      <c r="DH5" s="4">
        <v>7</v>
      </c>
      <c r="DI5" s="4">
        <v>2924411</v>
      </c>
      <c r="DJ5" s="4">
        <v>1</v>
      </c>
      <c r="DK5" s="4">
        <v>5766</v>
      </c>
      <c r="DL5" s="4">
        <v>1174</v>
      </c>
      <c r="DM5" s="4">
        <v>11315415</v>
      </c>
      <c r="DN5" s="4">
        <v>0</v>
      </c>
      <c r="DO5" s="4">
        <v>0</v>
      </c>
      <c r="DP5" s="4">
        <v>102</v>
      </c>
      <c r="DQ5" s="4">
        <v>15568633</v>
      </c>
      <c r="DR5" s="4">
        <v>1</v>
      </c>
      <c r="DS5" s="4">
        <v>3276</v>
      </c>
      <c r="DT5" s="4">
        <v>24763</v>
      </c>
      <c r="DU5" s="5">
        <v>-120054178</v>
      </c>
    </row>
    <row r="6" spans="1:125" ht="11.25">
      <c r="A6" s="6">
        <v>2000</v>
      </c>
      <c r="B6" s="7" t="s">
        <v>66</v>
      </c>
      <c r="C6" s="4">
        <v>2999</v>
      </c>
      <c r="D6" s="4">
        <v>186740</v>
      </c>
      <c r="E6" s="4">
        <v>514284849</v>
      </c>
      <c r="F6" s="4">
        <v>-52561961</v>
      </c>
      <c r="G6" s="4">
        <v>461722889</v>
      </c>
      <c r="H6" s="4">
        <v>0</v>
      </c>
      <c r="I6" s="4">
        <v>602406999</v>
      </c>
      <c r="J6" s="4">
        <v>52585328</v>
      </c>
      <c r="K6" s="4">
        <v>1210999</v>
      </c>
      <c r="L6" s="4">
        <v>131887</v>
      </c>
      <c r="M6" s="4">
        <v>341353052</v>
      </c>
      <c r="N6" s="4">
        <v>59456</v>
      </c>
      <c r="O6" s="4">
        <v>63355210</v>
      </c>
      <c r="P6" s="4">
        <v>45317</v>
      </c>
      <c r="Q6" s="4">
        <v>36887377</v>
      </c>
      <c r="R6" s="4">
        <v>7366</v>
      </c>
      <c r="S6" s="4">
        <v>4916457</v>
      </c>
      <c r="T6" s="4">
        <v>1162</v>
      </c>
      <c r="U6" s="4">
        <v>2454021</v>
      </c>
      <c r="V6" s="4">
        <v>18662</v>
      </c>
      <c r="W6" s="4">
        <v>62680651</v>
      </c>
      <c r="X6" s="4">
        <v>4477</v>
      </c>
      <c r="Y6" s="4">
        <v>39854319</v>
      </c>
      <c r="Z6" s="4">
        <v>31325</v>
      </c>
      <c r="AA6" s="4">
        <v>49241470</v>
      </c>
      <c r="AB6" s="4">
        <v>10124</v>
      </c>
      <c r="AC6" s="4">
        <v>21691206</v>
      </c>
      <c r="AD6" s="4">
        <v>1</v>
      </c>
      <c r="AE6" s="4">
        <v>9935</v>
      </c>
      <c r="AF6" s="4">
        <v>1286</v>
      </c>
      <c r="AG6" s="4">
        <v>13623957</v>
      </c>
      <c r="AH6" s="4">
        <v>3449</v>
      </c>
      <c r="AI6" s="4">
        <v>3749049</v>
      </c>
      <c r="AJ6" s="4">
        <v>5332</v>
      </c>
      <c r="AK6" s="4">
        <v>61693238</v>
      </c>
      <c r="AL6" s="4">
        <v>11198</v>
      </c>
      <c r="AM6" s="4">
        <v>52338067</v>
      </c>
      <c r="AN6" s="4">
        <v>1386</v>
      </c>
      <c r="AO6" s="4">
        <v>10985214</v>
      </c>
      <c r="AP6" s="4">
        <v>1232</v>
      </c>
      <c r="AQ6" s="4">
        <v>1724327</v>
      </c>
      <c r="AR6" s="4">
        <v>2550</v>
      </c>
      <c r="AS6" s="4">
        <v>14534957</v>
      </c>
      <c r="AT6" s="4">
        <v>2479</v>
      </c>
      <c r="AU6" s="4">
        <v>21784867</v>
      </c>
      <c r="AV6" s="4">
        <v>228</v>
      </c>
      <c r="AW6" s="4">
        <v>42040</v>
      </c>
      <c r="AX6" s="4">
        <v>1</v>
      </c>
      <c r="AY6" s="4">
        <v>24073</v>
      </c>
      <c r="AZ6" s="4">
        <v>3</v>
      </c>
      <c r="BA6" s="4">
        <v>138672</v>
      </c>
      <c r="BB6" s="4">
        <v>0</v>
      </c>
      <c r="BC6" s="4">
        <v>0</v>
      </c>
      <c r="BD6" s="4">
        <v>8669</v>
      </c>
      <c r="BE6" s="4">
        <v>18824978</v>
      </c>
      <c r="BF6" s="4">
        <v>1390</v>
      </c>
      <c r="BG6" s="4">
        <v>16587378</v>
      </c>
      <c r="BH6" s="4">
        <v>4501</v>
      </c>
      <c r="BI6" s="4">
        <v>17182764</v>
      </c>
      <c r="BJ6" s="4">
        <v>2641</v>
      </c>
      <c r="BK6" s="4">
        <v>63686491</v>
      </c>
      <c r="BL6" s="4">
        <v>186740</v>
      </c>
      <c r="BM6" s="4">
        <v>526951664</v>
      </c>
      <c r="BN6" s="4">
        <v>394</v>
      </c>
      <c r="BO6" s="4">
        <v>787965</v>
      </c>
      <c r="BP6" s="4">
        <v>1171</v>
      </c>
      <c r="BQ6" s="4">
        <v>226758</v>
      </c>
      <c r="BR6" s="4">
        <v>0</v>
      </c>
      <c r="BS6" s="4">
        <v>0</v>
      </c>
      <c r="BT6" s="4">
        <v>0</v>
      </c>
      <c r="BU6" s="4">
        <v>0</v>
      </c>
      <c r="BV6" s="4">
        <v>17845</v>
      </c>
      <c r="BW6" s="4">
        <v>4262909</v>
      </c>
      <c r="BX6" s="4">
        <v>1602</v>
      </c>
      <c r="BY6" s="4">
        <v>1508272</v>
      </c>
      <c r="BZ6" s="4">
        <v>1</v>
      </c>
      <c r="CA6" s="4">
        <v>1192</v>
      </c>
      <c r="CB6" s="4">
        <v>1194</v>
      </c>
      <c r="CC6" s="4">
        <v>30178</v>
      </c>
      <c r="CD6" s="4">
        <v>0</v>
      </c>
      <c r="CE6" s="4">
        <v>0</v>
      </c>
      <c r="CF6" s="4">
        <v>23293</v>
      </c>
      <c r="CG6" s="4">
        <v>7443859</v>
      </c>
      <c r="CH6" s="4">
        <v>308</v>
      </c>
      <c r="CI6" s="4">
        <v>9608764</v>
      </c>
      <c r="CJ6" s="4">
        <v>2881</v>
      </c>
      <c r="CK6" s="4">
        <v>18629850</v>
      </c>
      <c r="CL6" s="4">
        <v>2733</v>
      </c>
      <c r="CM6" s="4">
        <v>8178582</v>
      </c>
      <c r="CN6" s="4">
        <v>6204</v>
      </c>
      <c r="CO6" s="4">
        <v>4961721</v>
      </c>
      <c r="CP6" s="4">
        <v>427</v>
      </c>
      <c r="CQ6" s="4">
        <v>1517066</v>
      </c>
      <c r="CR6" s="4">
        <v>230</v>
      </c>
      <c r="CS6" s="4">
        <v>1455664</v>
      </c>
      <c r="CT6" s="4">
        <v>0</v>
      </c>
      <c r="CU6" s="4">
        <v>0</v>
      </c>
      <c r="CV6" s="4">
        <v>199</v>
      </c>
      <c r="CW6" s="4">
        <v>4397907</v>
      </c>
      <c r="CX6" s="4">
        <v>0</v>
      </c>
      <c r="CY6" s="4">
        <v>0</v>
      </c>
      <c r="CZ6" s="4">
        <v>217</v>
      </c>
      <c r="DA6" s="4">
        <v>7656224</v>
      </c>
      <c r="DB6" s="4">
        <v>0</v>
      </c>
      <c r="DC6" s="4">
        <v>0</v>
      </c>
      <c r="DD6" s="4">
        <v>4335</v>
      </c>
      <c r="DE6" s="4">
        <v>11641105</v>
      </c>
      <c r="DF6" s="4">
        <v>1388</v>
      </c>
      <c r="DG6" s="4">
        <v>16561563</v>
      </c>
      <c r="DH6" s="4">
        <v>428</v>
      </c>
      <c r="DI6" s="4">
        <v>5452943</v>
      </c>
      <c r="DJ6" s="4">
        <v>39</v>
      </c>
      <c r="DK6" s="4">
        <v>301988</v>
      </c>
      <c r="DL6" s="4">
        <v>1901</v>
      </c>
      <c r="DM6" s="4">
        <v>10779538</v>
      </c>
      <c r="DN6" s="4">
        <v>0</v>
      </c>
      <c r="DO6" s="4">
        <v>0</v>
      </c>
      <c r="DP6" s="4">
        <v>150</v>
      </c>
      <c r="DQ6" s="4">
        <v>6438656</v>
      </c>
      <c r="DR6" s="4">
        <v>0</v>
      </c>
      <c r="DS6" s="4">
        <v>0</v>
      </c>
      <c r="DT6" s="4">
        <v>26005</v>
      </c>
      <c r="DU6" s="5">
        <v>-122418956</v>
      </c>
    </row>
    <row r="7" spans="1:125" ht="11.25">
      <c r="A7" s="6">
        <v>3000</v>
      </c>
      <c r="B7" s="7" t="s">
        <v>66</v>
      </c>
      <c r="C7" s="4">
        <v>3999</v>
      </c>
      <c r="D7" s="4">
        <v>192592</v>
      </c>
      <c r="E7" s="4">
        <v>717167178</v>
      </c>
      <c r="F7" s="4">
        <v>-42816007</v>
      </c>
      <c r="G7" s="4">
        <v>674351171</v>
      </c>
      <c r="H7" s="4">
        <v>0</v>
      </c>
      <c r="I7" s="4">
        <v>636094666</v>
      </c>
      <c r="J7" s="4">
        <v>141575214</v>
      </c>
      <c r="K7" s="4">
        <v>2139490</v>
      </c>
      <c r="L7" s="4">
        <v>152524</v>
      </c>
      <c r="M7" s="4">
        <v>573355893</v>
      </c>
      <c r="N7" s="4">
        <v>63861</v>
      </c>
      <c r="O7" s="4">
        <v>68155986</v>
      </c>
      <c r="P7" s="4">
        <v>33797</v>
      </c>
      <c r="Q7" s="4">
        <v>26618505</v>
      </c>
      <c r="R7" s="4">
        <v>6529</v>
      </c>
      <c r="S7" s="4">
        <v>1854332</v>
      </c>
      <c r="T7" s="4">
        <v>0</v>
      </c>
      <c r="U7" s="4">
        <v>0</v>
      </c>
      <c r="V7" s="4">
        <v>11538</v>
      </c>
      <c r="W7" s="4">
        <v>49715028</v>
      </c>
      <c r="X7" s="4">
        <v>579</v>
      </c>
      <c r="Y7" s="4">
        <v>823498</v>
      </c>
      <c r="Z7" s="4">
        <v>23409</v>
      </c>
      <c r="AA7" s="4">
        <v>40946704</v>
      </c>
      <c r="AB7" s="4">
        <v>7397</v>
      </c>
      <c r="AC7" s="4">
        <v>17523728</v>
      </c>
      <c r="AD7" s="4">
        <v>16</v>
      </c>
      <c r="AE7" s="4">
        <v>692888</v>
      </c>
      <c r="AF7" s="4">
        <v>1195</v>
      </c>
      <c r="AG7" s="4">
        <v>397037</v>
      </c>
      <c r="AH7" s="4">
        <v>857</v>
      </c>
      <c r="AI7" s="4">
        <v>4709271</v>
      </c>
      <c r="AJ7" s="4">
        <v>2356</v>
      </c>
      <c r="AK7" s="4">
        <v>40267753</v>
      </c>
      <c r="AL7" s="4">
        <v>9641</v>
      </c>
      <c r="AM7" s="4">
        <v>38687760</v>
      </c>
      <c r="AN7" s="4">
        <v>3687</v>
      </c>
      <c r="AO7" s="4">
        <v>8315334</v>
      </c>
      <c r="AP7" s="4">
        <v>2107</v>
      </c>
      <c r="AQ7" s="4">
        <v>39053557</v>
      </c>
      <c r="AR7" s="4">
        <v>1921</v>
      </c>
      <c r="AS7" s="4">
        <v>4862768</v>
      </c>
      <c r="AT7" s="4">
        <v>1425</v>
      </c>
      <c r="AU7" s="4">
        <v>1061079</v>
      </c>
      <c r="AV7" s="4">
        <v>505</v>
      </c>
      <c r="AW7" s="4">
        <v>1616811</v>
      </c>
      <c r="AX7" s="4">
        <v>1</v>
      </c>
      <c r="AY7" s="4">
        <v>988</v>
      </c>
      <c r="AZ7" s="4">
        <v>3</v>
      </c>
      <c r="BA7" s="4">
        <v>11280</v>
      </c>
      <c r="BB7" s="4">
        <v>42</v>
      </c>
      <c r="BC7" s="4">
        <v>1092788</v>
      </c>
      <c r="BD7" s="4">
        <v>8500</v>
      </c>
      <c r="BE7" s="4">
        <v>23120888</v>
      </c>
      <c r="BF7" s="4">
        <v>313</v>
      </c>
      <c r="BG7" s="4">
        <v>4236965</v>
      </c>
      <c r="BH7" s="4">
        <v>1818</v>
      </c>
      <c r="BI7" s="4">
        <v>18496071</v>
      </c>
      <c r="BJ7" s="4">
        <v>6322</v>
      </c>
      <c r="BK7" s="4">
        <v>60910947</v>
      </c>
      <c r="BL7" s="4">
        <v>192592</v>
      </c>
      <c r="BM7" s="4">
        <v>744678048</v>
      </c>
      <c r="BN7" s="4">
        <v>0</v>
      </c>
      <c r="BO7" s="4">
        <v>0</v>
      </c>
      <c r="BP7" s="4">
        <v>394</v>
      </c>
      <c r="BQ7" s="4">
        <v>146955</v>
      </c>
      <c r="BR7" s="4">
        <v>0</v>
      </c>
      <c r="BS7" s="4">
        <v>0</v>
      </c>
      <c r="BT7" s="4">
        <v>105</v>
      </c>
      <c r="BU7" s="4">
        <v>62230</v>
      </c>
      <c r="BV7" s="4">
        <v>12558</v>
      </c>
      <c r="BW7" s="4">
        <v>3689722</v>
      </c>
      <c r="BX7" s="4">
        <v>1243</v>
      </c>
      <c r="BY7" s="4">
        <v>2416530</v>
      </c>
      <c r="BZ7" s="4">
        <v>0</v>
      </c>
      <c r="CA7" s="4">
        <v>0</v>
      </c>
      <c r="CB7" s="4">
        <v>0</v>
      </c>
      <c r="CC7" s="4">
        <v>0</v>
      </c>
      <c r="CD7" s="4">
        <v>1</v>
      </c>
      <c r="CE7" s="4">
        <v>3654</v>
      </c>
      <c r="CF7" s="4">
        <v>12663</v>
      </c>
      <c r="CG7" s="4">
        <v>6319091</v>
      </c>
      <c r="CH7" s="4">
        <v>108</v>
      </c>
      <c r="CI7" s="4">
        <v>5688162</v>
      </c>
      <c r="CJ7" s="4">
        <v>3713</v>
      </c>
      <c r="CK7" s="4">
        <v>29534828</v>
      </c>
      <c r="CL7" s="4">
        <v>1558</v>
      </c>
      <c r="CM7" s="4">
        <v>121814</v>
      </c>
      <c r="CN7" s="4">
        <v>5141</v>
      </c>
      <c r="CO7" s="4">
        <v>1686266</v>
      </c>
      <c r="CP7" s="4">
        <v>397</v>
      </c>
      <c r="CQ7" s="4">
        <v>2389</v>
      </c>
      <c r="CR7" s="4">
        <v>1674</v>
      </c>
      <c r="CS7" s="4">
        <v>127217</v>
      </c>
      <c r="CT7" s="4">
        <v>0</v>
      </c>
      <c r="CU7" s="4">
        <v>0</v>
      </c>
      <c r="CV7" s="4">
        <v>0</v>
      </c>
      <c r="CW7" s="4">
        <v>0</v>
      </c>
      <c r="CX7" s="4">
        <v>593</v>
      </c>
      <c r="CY7" s="4">
        <v>7173163</v>
      </c>
      <c r="CZ7" s="4">
        <v>22</v>
      </c>
      <c r="DA7" s="4">
        <v>214521</v>
      </c>
      <c r="DB7" s="4">
        <v>1</v>
      </c>
      <c r="DC7" s="4">
        <v>3772</v>
      </c>
      <c r="DD7" s="4">
        <v>2590</v>
      </c>
      <c r="DE7" s="4">
        <v>7524312</v>
      </c>
      <c r="DF7" s="4">
        <v>313</v>
      </c>
      <c r="DG7" s="4">
        <v>4236967</v>
      </c>
      <c r="DH7" s="4">
        <v>8</v>
      </c>
      <c r="DI7" s="4">
        <v>3438602</v>
      </c>
      <c r="DJ7" s="4">
        <v>128</v>
      </c>
      <c r="DK7" s="4">
        <v>1759027</v>
      </c>
      <c r="DL7" s="4">
        <v>931</v>
      </c>
      <c r="DM7" s="4">
        <v>8343182</v>
      </c>
      <c r="DN7" s="4">
        <v>0</v>
      </c>
      <c r="DO7" s="4">
        <v>0</v>
      </c>
      <c r="DP7" s="4">
        <v>143</v>
      </c>
      <c r="DQ7" s="4">
        <v>15307425</v>
      </c>
      <c r="DR7" s="4">
        <v>0</v>
      </c>
      <c r="DS7" s="4">
        <v>0</v>
      </c>
      <c r="DT7" s="4">
        <v>23011</v>
      </c>
      <c r="DU7" s="5">
        <v>-104311564</v>
      </c>
    </row>
    <row r="8" spans="1:125" ht="11.25">
      <c r="A8" s="6">
        <v>4000</v>
      </c>
      <c r="B8" s="7" t="s">
        <v>66</v>
      </c>
      <c r="C8" s="4">
        <v>4999</v>
      </c>
      <c r="D8" s="4">
        <v>233768</v>
      </c>
      <c r="E8" s="4">
        <v>1093790589</v>
      </c>
      <c r="F8" s="4">
        <v>-41854915</v>
      </c>
      <c r="G8" s="4">
        <v>1051935673</v>
      </c>
      <c r="H8" s="4">
        <v>0</v>
      </c>
      <c r="I8" s="4">
        <v>846525684</v>
      </c>
      <c r="J8" s="4">
        <v>332193997</v>
      </c>
      <c r="K8" s="4">
        <v>2905399</v>
      </c>
      <c r="L8" s="4">
        <v>185298</v>
      </c>
      <c r="M8" s="4">
        <v>837452359</v>
      </c>
      <c r="N8" s="4">
        <v>62252</v>
      </c>
      <c r="O8" s="4">
        <v>38340523</v>
      </c>
      <c r="P8" s="4">
        <v>36895</v>
      </c>
      <c r="Q8" s="4">
        <v>27453447</v>
      </c>
      <c r="R8" s="4">
        <v>3194</v>
      </c>
      <c r="S8" s="4">
        <v>1965262</v>
      </c>
      <c r="T8" s="4">
        <v>394</v>
      </c>
      <c r="U8" s="4">
        <v>3151858</v>
      </c>
      <c r="V8" s="4">
        <v>24442</v>
      </c>
      <c r="W8" s="4">
        <v>109248123</v>
      </c>
      <c r="X8" s="4">
        <v>5552</v>
      </c>
      <c r="Y8" s="4">
        <v>34697241</v>
      </c>
      <c r="Z8" s="4">
        <v>22266</v>
      </c>
      <c r="AA8" s="4">
        <v>51803990</v>
      </c>
      <c r="AB8" s="4">
        <v>8142</v>
      </c>
      <c r="AC8" s="4">
        <v>10650770</v>
      </c>
      <c r="AD8" s="4">
        <v>15</v>
      </c>
      <c r="AE8" s="4">
        <v>39253</v>
      </c>
      <c r="AF8" s="4">
        <v>1171</v>
      </c>
      <c r="AG8" s="4">
        <v>8443591</v>
      </c>
      <c r="AH8" s="4">
        <v>7548</v>
      </c>
      <c r="AI8" s="4">
        <v>14289758</v>
      </c>
      <c r="AJ8" s="4">
        <v>4439</v>
      </c>
      <c r="AK8" s="4">
        <v>30441472</v>
      </c>
      <c r="AL8" s="4">
        <v>14621</v>
      </c>
      <c r="AM8" s="4">
        <v>53444561</v>
      </c>
      <c r="AN8" s="4">
        <v>3890</v>
      </c>
      <c r="AO8" s="4">
        <v>15686177</v>
      </c>
      <c r="AP8" s="4">
        <v>4372</v>
      </c>
      <c r="AQ8" s="4">
        <v>25635856</v>
      </c>
      <c r="AR8" s="4">
        <v>3821</v>
      </c>
      <c r="AS8" s="4">
        <v>11422123</v>
      </c>
      <c r="AT8" s="4">
        <v>65</v>
      </c>
      <c r="AU8" s="4">
        <v>892642</v>
      </c>
      <c r="AV8" s="4">
        <v>1163</v>
      </c>
      <c r="AW8" s="4">
        <v>4586607</v>
      </c>
      <c r="AX8" s="4">
        <v>395</v>
      </c>
      <c r="AY8" s="4">
        <v>152973</v>
      </c>
      <c r="AZ8" s="4">
        <v>1</v>
      </c>
      <c r="BA8" s="4">
        <v>15329</v>
      </c>
      <c r="BB8" s="4">
        <v>47</v>
      </c>
      <c r="BC8" s="4">
        <v>1551047</v>
      </c>
      <c r="BD8" s="4">
        <v>15172</v>
      </c>
      <c r="BE8" s="4">
        <v>35080062</v>
      </c>
      <c r="BF8" s="4">
        <v>826</v>
      </c>
      <c r="BG8" s="4">
        <v>3733594</v>
      </c>
      <c r="BH8" s="4">
        <v>11369</v>
      </c>
      <c r="BI8" s="4">
        <v>35393204</v>
      </c>
      <c r="BJ8" s="4">
        <v>3377</v>
      </c>
      <c r="BK8" s="4">
        <v>58669415</v>
      </c>
      <c r="BL8" s="4">
        <v>233768</v>
      </c>
      <c r="BM8" s="4">
        <v>1104148950</v>
      </c>
      <c r="BN8" s="4">
        <v>1163</v>
      </c>
      <c r="BO8" s="4">
        <v>1164615</v>
      </c>
      <c r="BP8" s="4">
        <v>1950</v>
      </c>
      <c r="BQ8" s="4">
        <v>778364</v>
      </c>
      <c r="BR8" s="4">
        <v>0</v>
      </c>
      <c r="BS8" s="4">
        <v>0</v>
      </c>
      <c r="BT8" s="4">
        <v>1556</v>
      </c>
      <c r="BU8" s="4">
        <v>2253458</v>
      </c>
      <c r="BV8" s="4">
        <v>20712</v>
      </c>
      <c r="BW8" s="4">
        <v>6598862</v>
      </c>
      <c r="BX8" s="4">
        <v>1970</v>
      </c>
      <c r="BY8" s="4">
        <v>5094715</v>
      </c>
      <c r="BZ8" s="4">
        <v>0</v>
      </c>
      <c r="CA8" s="4">
        <v>0</v>
      </c>
      <c r="CB8" s="4">
        <v>1</v>
      </c>
      <c r="CC8" s="4">
        <v>39</v>
      </c>
      <c r="CD8" s="4">
        <v>401</v>
      </c>
      <c r="CE8" s="4">
        <v>825976</v>
      </c>
      <c r="CF8" s="4">
        <v>30764</v>
      </c>
      <c r="CG8" s="4">
        <v>18816586</v>
      </c>
      <c r="CH8" s="4">
        <v>33</v>
      </c>
      <c r="CI8" s="4">
        <v>3087518</v>
      </c>
      <c r="CJ8" s="4">
        <v>1753</v>
      </c>
      <c r="CK8" s="4">
        <v>7251372</v>
      </c>
      <c r="CL8" s="4">
        <v>1783</v>
      </c>
      <c r="CM8" s="4">
        <v>225253</v>
      </c>
      <c r="CN8" s="4">
        <v>2406</v>
      </c>
      <c r="CO8" s="4">
        <v>1711538</v>
      </c>
      <c r="CP8" s="4">
        <v>629</v>
      </c>
      <c r="CQ8" s="4">
        <v>3850733</v>
      </c>
      <c r="CR8" s="4">
        <v>33</v>
      </c>
      <c r="CS8" s="4">
        <v>101739</v>
      </c>
      <c r="CT8" s="4">
        <v>9</v>
      </c>
      <c r="CU8" s="4">
        <v>220</v>
      </c>
      <c r="CV8" s="4">
        <v>0</v>
      </c>
      <c r="CW8" s="4">
        <v>0</v>
      </c>
      <c r="CX8" s="4">
        <v>788</v>
      </c>
      <c r="CY8" s="4">
        <v>2168873</v>
      </c>
      <c r="CZ8" s="4">
        <v>449</v>
      </c>
      <c r="DA8" s="4">
        <v>2001602</v>
      </c>
      <c r="DB8" s="4">
        <v>0</v>
      </c>
      <c r="DC8" s="4">
        <v>0</v>
      </c>
      <c r="DD8" s="4">
        <v>6504</v>
      </c>
      <c r="DE8" s="4">
        <v>17647134</v>
      </c>
      <c r="DF8" s="4">
        <v>432</v>
      </c>
      <c r="DG8" s="4">
        <v>1866149</v>
      </c>
      <c r="DH8" s="4">
        <v>70</v>
      </c>
      <c r="DI8" s="4">
        <v>11419289</v>
      </c>
      <c r="DJ8" s="4">
        <v>46</v>
      </c>
      <c r="DK8" s="4">
        <v>902804</v>
      </c>
      <c r="DL8" s="4">
        <v>2262</v>
      </c>
      <c r="DM8" s="4">
        <v>11864480</v>
      </c>
      <c r="DN8" s="4">
        <v>0</v>
      </c>
      <c r="DO8" s="4">
        <v>0</v>
      </c>
      <c r="DP8" s="4">
        <v>15</v>
      </c>
      <c r="DQ8" s="4">
        <v>3713845</v>
      </c>
      <c r="DR8" s="4">
        <v>0</v>
      </c>
      <c r="DS8" s="4">
        <v>0</v>
      </c>
      <c r="DT8" s="4">
        <v>29781</v>
      </c>
      <c r="DU8" s="5">
        <v>-101135826</v>
      </c>
    </row>
    <row r="9" spans="1:125" ht="11.25">
      <c r="A9" s="6">
        <v>5000</v>
      </c>
      <c r="B9" s="7" t="s">
        <v>66</v>
      </c>
      <c r="C9" s="4">
        <v>5999</v>
      </c>
      <c r="D9" s="4">
        <v>214683</v>
      </c>
      <c r="E9" s="4">
        <v>1213814969</v>
      </c>
      <c r="F9" s="4">
        <v>-30020812</v>
      </c>
      <c r="G9" s="4">
        <v>1183794156</v>
      </c>
      <c r="H9" s="4">
        <v>0</v>
      </c>
      <c r="I9" s="4">
        <v>768213566</v>
      </c>
      <c r="J9" s="4">
        <v>483420035</v>
      </c>
      <c r="K9" s="4">
        <v>3106324</v>
      </c>
      <c r="L9" s="4">
        <v>171124</v>
      </c>
      <c r="M9" s="4">
        <v>959332511</v>
      </c>
      <c r="N9" s="4">
        <v>61104</v>
      </c>
      <c r="O9" s="4">
        <v>70866792</v>
      </c>
      <c r="P9" s="4">
        <v>35070</v>
      </c>
      <c r="Q9" s="4">
        <v>41110808</v>
      </c>
      <c r="R9" s="4">
        <v>3987</v>
      </c>
      <c r="S9" s="4">
        <v>2200316</v>
      </c>
      <c r="T9" s="4">
        <v>1162</v>
      </c>
      <c r="U9" s="4">
        <v>6277457</v>
      </c>
      <c r="V9" s="4">
        <v>25499</v>
      </c>
      <c r="W9" s="4">
        <v>110711417</v>
      </c>
      <c r="X9" s="4">
        <v>5512</v>
      </c>
      <c r="Y9" s="4">
        <v>20156957</v>
      </c>
      <c r="Z9" s="4">
        <v>19797</v>
      </c>
      <c r="AA9" s="4">
        <v>46143533</v>
      </c>
      <c r="AB9" s="4">
        <v>16526</v>
      </c>
      <c r="AC9" s="4">
        <v>41211936</v>
      </c>
      <c r="AD9" s="4">
        <v>1233</v>
      </c>
      <c r="AE9" s="4">
        <v>1176203</v>
      </c>
      <c r="AF9" s="4">
        <v>403</v>
      </c>
      <c r="AG9" s="4">
        <v>7135076</v>
      </c>
      <c r="AH9" s="4">
        <v>3206</v>
      </c>
      <c r="AI9" s="4">
        <v>13123326</v>
      </c>
      <c r="AJ9" s="4">
        <v>3189</v>
      </c>
      <c r="AK9" s="4">
        <v>53016876</v>
      </c>
      <c r="AL9" s="4">
        <v>10332</v>
      </c>
      <c r="AM9" s="4">
        <v>79824514</v>
      </c>
      <c r="AN9" s="4">
        <v>2912</v>
      </c>
      <c r="AO9" s="4">
        <v>17254345</v>
      </c>
      <c r="AP9" s="4">
        <v>1780</v>
      </c>
      <c r="AQ9" s="4">
        <v>18780009</v>
      </c>
      <c r="AR9" s="4">
        <v>2253</v>
      </c>
      <c r="AS9" s="4">
        <v>14090163</v>
      </c>
      <c r="AT9" s="4">
        <v>3961</v>
      </c>
      <c r="AU9" s="4">
        <v>26936290</v>
      </c>
      <c r="AV9" s="4">
        <v>1</v>
      </c>
      <c r="AW9" s="4">
        <v>3124</v>
      </c>
      <c r="AX9" s="4">
        <v>0</v>
      </c>
      <c r="AY9" s="4">
        <v>0</v>
      </c>
      <c r="AZ9" s="4">
        <v>10</v>
      </c>
      <c r="BA9" s="4">
        <v>335319</v>
      </c>
      <c r="BB9" s="4">
        <v>395</v>
      </c>
      <c r="BC9" s="4">
        <v>3780063</v>
      </c>
      <c r="BD9" s="4">
        <v>17298</v>
      </c>
      <c r="BE9" s="4">
        <v>38902087</v>
      </c>
      <c r="BF9" s="4">
        <v>633</v>
      </c>
      <c r="BG9" s="4">
        <v>2146688</v>
      </c>
      <c r="BH9" s="4">
        <v>5913</v>
      </c>
      <c r="BI9" s="4">
        <v>33799103</v>
      </c>
      <c r="BJ9" s="4">
        <v>5512</v>
      </c>
      <c r="BK9" s="4">
        <v>93095086</v>
      </c>
      <c r="BL9" s="4">
        <v>213520</v>
      </c>
      <c r="BM9" s="4">
        <v>1224612689</v>
      </c>
      <c r="BN9" s="4">
        <v>1</v>
      </c>
      <c r="BO9" s="4">
        <v>1062</v>
      </c>
      <c r="BP9" s="4">
        <v>394</v>
      </c>
      <c r="BQ9" s="4">
        <v>776933</v>
      </c>
      <c r="BR9" s="4">
        <v>0</v>
      </c>
      <c r="BS9" s="4">
        <v>0</v>
      </c>
      <c r="BT9" s="4">
        <v>236</v>
      </c>
      <c r="BU9" s="4">
        <v>754648</v>
      </c>
      <c r="BV9" s="4">
        <v>20265</v>
      </c>
      <c r="BW9" s="4">
        <v>6278438</v>
      </c>
      <c r="BX9" s="4">
        <v>2356</v>
      </c>
      <c r="BY9" s="4">
        <v>3176770</v>
      </c>
      <c r="BZ9" s="4">
        <v>1</v>
      </c>
      <c r="CA9" s="4">
        <v>4329</v>
      </c>
      <c r="CB9" s="4">
        <v>837</v>
      </c>
      <c r="CC9" s="4">
        <v>195999</v>
      </c>
      <c r="CD9" s="4">
        <v>0</v>
      </c>
      <c r="CE9" s="4">
        <v>0</v>
      </c>
      <c r="CF9" s="4">
        <v>27940</v>
      </c>
      <c r="CG9" s="4">
        <v>13592231</v>
      </c>
      <c r="CH9" s="4">
        <v>1788</v>
      </c>
      <c r="CI9" s="4">
        <v>14582747</v>
      </c>
      <c r="CJ9" s="4">
        <v>3830</v>
      </c>
      <c r="CK9" s="4">
        <v>12216208</v>
      </c>
      <c r="CL9" s="4">
        <v>2123</v>
      </c>
      <c r="CM9" s="4">
        <v>789105</v>
      </c>
      <c r="CN9" s="4">
        <v>3987</v>
      </c>
      <c r="CO9" s="4">
        <v>2200316</v>
      </c>
      <c r="CP9" s="4">
        <v>394</v>
      </c>
      <c r="CQ9" s="4">
        <v>409742</v>
      </c>
      <c r="CR9" s="4">
        <v>507</v>
      </c>
      <c r="CS9" s="4">
        <v>2070</v>
      </c>
      <c r="CT9" s="4">
        <v>0</v>
      </c>
      <c r="CU9" s="4">
        <v>0</v>
      </c>
      <c r="CV9" s="4">
        <v>0</v>
      </c>
      <c r="CW9" s="4">
        <v>0</v>
      </c>
      <c r="CX9" s="4">
        <v>595</v>
      </c>
      <c r="CY9" s="4">
        <v>7244354</v>
      </c>
      <c r="CZ9" s="4">
        <v>427</v>
      </c>
      <c r="DA9" s="4">
        <v>609453</v>
      </c>
      <c r="DB9" s="4">
        <v>394</v>
      </c>
      <c r="DC9" s="4">
        <v>42156</v>
      </c>
      <c r="DD9" s="4">
        <v>7358</v>
      </c>
      <c r="DE9" s="4">
        <v>22673767</v>
      </c>
      <c r="DF9" s="4">
        <v>235</v>
      </c>
      <c r="DG9" s="4">
        <v>1411187</v>
      </c>
      <c r="DH9" s="4">
        <v>7</v>
      </c>
      <c r="DI9" s="4">
        <v>3131484</v>
      </c>
      <c r="DJ9" s="4">
        <v>32</v>
      </c>
      <c r="DK9" s="4">
        <v>80907</v>
      </c>
      <c r="DL9" s="4">
        <v>1372</v>
      </c>
      <c r="DM9" s="4">
        <v>17392572</v>
      </c>
      <c r="DN9" s="4">
        <v>0</v>
      </c>
      <c r="DO9" s="4">
        <v>0</v>
      </c>
      <c r="DP9" s="4">
        <v>44</v>
      </c>
      <c r="DQ9" s="4">
        <v>8163198</v>
      </c>
      <c r="DR9" s="4">
        <v>0</v>
      </c>
      <c r="DS9" s="4">
        <v>0</v>
      </c>
      <c r="DT9" s="4">
        <v>33041</v>
      </c>
      <c r="DU9" s="5">
        <v>-128336983</v>
      </c>
    </row>
    <row r="10" spans="1:125" ht="11.25">
      <c r="A10" s="6">
        <v>6000</v>
      </c>
      <c r="B10" s="7" t="s">
        <v>66</v>
      </c>
      <c r="C10" s="4">
        <v>6999</v>
      </c>
      <c r="D10" s="4">
        <v>236061</v>
      </c>
      <c r="E10" s="4">
        <v>1588895187</v>
      </c>
      <c r="F10" s="4">
        <v>-56530989</v>
      </c>
      <c r="G10" s="4">
        <v>1532364198</v>
      </c>
      <c r="H10" s="4">
        <v>0</v>
      </c>
      <c r="I10" s="4">
        <v>952185653</v>
      </c>
      <c r="J10" s="4">
        <v>662924652</v>
      </c>
      <c r="K10" s="4">
        <v>2769006</v>
      </c>
      <c r="L10" s="4">
        <v>184139</v>
      </c>
      <c r="M10" s="4">
        <v>1250343747</v>
      </c>
      <c r="N10" s="4">
        <v>74893</v>
      </c>
      <c r="O10" s="4">
        <v>99755591</v>
      </c>
      <c r="P10" s="4">
        <v>27734</v>
      </c>
      <c r="Q10" s="4">
        <v>44963685</v>
      </c>
      <c r="R10" s="4">
        <v>8770</v>
      </c>
      <c r="S10" s="4">
        <v>1949797</v>
      </c>
      <c r="T10" s="4">
        <v>1</v>
      </c>
      <c r="U10" s="4">
        <v>5705</v>
      </c>
      <c r="V10" s="4">
        <v>34425</v>
      </c>
      <c r="W10" s="4">
        <v>184922836</v>
      </c>
      <c r="X10" s="4">
        <v>11192</v>
      </c>
      <c r="Y10" s="4">
        <v>67499786</v>
      </c>
      <c r="Z10" s="4">
        <v>19891</v>
      </c>
      <c r="AA10" s="4">
        <v>58022817</v>
      </c>
      <c r="AB10" s="4">
        <v>11818</v>
      </c>
      <c r="AC10" s="4">
        <v>25171868</v>
      </c>
      <c r="AD10" s="4">
        <v>2332</v>
      </c>
      <c r="AE10" s="4">
        <v>2349590</v>
      </c>
      <c r="AF10" s="4">
        <v>2367</v>
      </c>
      <c r="AG10" s="4">
        <v>15666769</v>
      </c>
      <c r="AH10" s="4">
        <v>4336</v>
      </c>
      <c r="AI10" s="4">
        <v>11491540</v>
      </c>
      <c r="AJ10" s="4">
        <v>3451</v>
      </c>
      <c r="AK10" s="4">
        <v>460259727</v>
      </c>
      <c r="AL10" s="4">
        <v>15487</v>
      </c>
      <c r="AM10" s="4">
        <v>75242224</v>
      </c>
      <c r="AN10" s="4">
        <v>6334</v>
      </c>
      <c r="AO10" s="4">
        <v>30041424</v>
      </c>
      <c r="AP10" s="4">
        <v>6357</v>
      </c>
      <c r="AQ10" s="4">
        <v>32911510</v>
      </c>
      <c r="AR10" s="4">
        <v>2138</v>
      </c>
      <c r="AS10" s="4">
        <v>6642675</v>
      </c>
      <c r="AT10" s="4">
        <v>3930</v>
      </c>
      <c r="AU10" s="4">
        <v>22361826</v>
      </c>
      <c r="AV10" s="4">
        <v>403</v>
      </c>
      <c r="AW10" s="4">
        <v>3098730</v>
      </c>
      <c r="AX10" s="4">
        <v>0</v>
      </c>
      <c r="AY10" s="4">
        <v>0</v>
      </c>
      <c r="AZ10" s="4">
        <v>0</v>
      </c>
      <c r="BA10" s="4">
        <v>0</v>
      </c>
      <c r="BB10" s="4">
        <v>1171</v>
      </c>
      <c r="BC10" s="4">
        <v>41129716</v>
      </c>
      <c r="BD10" s="4">
        <v>14102</v>
      </c>
      <c r="BE10" s="4">
        <v>38328952</v>
      </c>
      <c r="BF10" s="4">
        <v>2765</v>
      </c>
      <c r="BG10" s="4">
        <v>11888979</v>
      </c>
      <c r="BH10" s="4">
        <v>7324</v>
      </c>
      <c r="BI10" s="4">
        <v>40685533</v>
      </c>
      <c r="BJ10" s="4">
        <v>4923</v>
      </c>
      <c r="BK10" s="4">
        <v>53622886</v>
      </c>
      <c r="BL10" s="4">
        <v>236061</v>
      </c>
      <c r="BM10" s="4">
        <v>1602924104</v>
      </c>
      <c r="BN10" s="4">
        <v>107</v>
      </c>
      <c r="BO10" s="4">
        <v>215195</v>
      </c>
      <c r="BP10" s="4">
        <v>394</v>
      </c>
      <c r="BQ10" s="4">
        <v>787965</v>
      </c>
      <c r="BR10" s="4">
        <v>0</v>
      </c>
      <c r="BS10" s="4">
        <v>0</v>
      </c>
      <c r="BT10" s="4">
        <v>0</v>
      </c>
      <c r="BU10" s="4">
        <v>0</v>
      </c>
      <c r="BV10" s="4">
        <v>26304</v>
      </c>
      <c r="BW10" s="4">
        <v>9937084</v>
      </c>
      <c r="BX10" s="4">
        <v>3551</v>
      </c>
      <c r="BY10" s="4">
        <v>5233053</v>
      </c>
      <c r="BZ10" s="4">
        <v>2</v>
      </c>
      <c r="CA10" s="4">
        <v>12252</v>
      </c>
      <c r="CB10" s="4">
        <v>1164</v>
      </c>
      <c r="CC10" s="4">
        <v>388725</v>
      </c>
      <c r="CD10" s="4">
        <v>1163</v>
      </c>
      <c r="CE10" s="4">
        <v>4885014</v>
      </c>
      <c r="CF10" s="4">
        <v>37267</v>
      </c>
      <c r="CG10" s="4">
        <v>25093248</v>
      </c>
      <c r="CH10" s="4">
        <v>1288</v>
      </c>
      <c r="CI10" s="4">
        <v>18630102</v>
      </c>
      <c r="CJ10" s="4">
        <v>1322</v>
      </c>
      <c r="CK10" s="4">
        <v>11000634</v>
      </c>
      <c r="CL10" s="4">
        <v>1014</v>
      </c>
      <c r="CM10" s="4">
        <v>2492709</v>
      </c>
      <c r="CN10" s="4">
        <v>7607</v>
      </c>
      <c r="CO10" s="4">
        <v>1840523</v>
      </c>
      <c r="CP10" s="4">
        <v>394</v>
      </c>
      <c r="CQ10" s="4">
        <v>189112</v>
      </c>
      <c r="CR10" s="4">
        <v>1</v>
      </c>
      <c r="CS10" s="4">
        <v>3045</v>
      </c>
      <c r="CT10" s="4">
        <v>0</v>
      </c>
      <c r="CU10" s="4">
        <v>0</v>
      </c>
      <c r="CV10" s="4">
        <v>106</v>
      </c>
      <c r="CW10" s="4">
        <v>473280</v>
      </c>
      <c r="CX10" s="4">
        <v>105</v>
      </c>
      <c r="CY10" s="4">
        <v>3804880</v>
      </c>
      <c r="CZ10" s="4">
        <v>398</v>
      </c>
      <c r="DA10" s="4">
        <v>980755</v>
      </c>
      <c r="DB10" s="4">
        <v>0</v>
      </c>
      <c r="DC10" s="4">
        <v>0</v>
      </c>
      <c r="DD10" s="4">
        <v>5622</v>
      </c>
      <c r="DE10" s="4">
        <v>16111384</v>
      </c>
      <c r="DF10" s="4">
        <v>2566</v>
      </c>
      <c r="DG10" s="4">
        <v>14881845</v>
      </c>
      <c r="DH10" s="4">
        <v>238</v>
      </c>
      <c r="DI10" s="4">
        <v>10892292</v>
      </c>
      <c r="DJ10" s="4">
        <v>2</v>
      </c>
      <c r="DK10" s="4">
        <v>92404</v>
      </c>
      <c r="DL10" s="4">
        <v>928</v>
      </c>
      <c r="DM10" s="4">
        <v>8131329</v>
      </c>
      <c r="DN10" s="4">
        <v>0</v>
      </c>
      <c r="DO10" s="4">
        <v>0</v>
      </c>
      <c r="DP10" s="4">
        <v>34</v>
      </c>
      <c r="DQ10" s="4">
        <v>1240757</v>
      </c>
      <c r="DR10" s="4">
        <v>0</v>
      </c>
      <c r="DS10" s="4">
        <v>0</v>
      </c>
      <c r="DT10" s="4">
        <v>30158</v>
      </c>
      <c r="DU10" s="5">
        <v>-121001362</v>
      </c>
    </row>
    <row r="11" spans="1:125" ht="11.25">
      <c r="A11" s="6">
        <v>7000</v>
      </c>
      <c r="B11" s="7" t="s">
        <v>66</v>
      </c>
      <c r="C11" s="4">
        <v>7999</v>
      </c>
      <c r="D11" s="4">
        <v>253145</v>
      </c>
      <c r="E11" s="4">
        <v>1926437746</v>
      </c>
      <c r="F11" s="4">
        <v>-32472610</v>
      </c>
      <c r="G11" s="4">
        <v>1893965135</v>
      </c>
      <c r="H11" s="4">
        <v>0</v>
      </c>
      <c r="I11" s="4">
        <v>1007103958</v>
      </c>
      <c r="J11" s="4">
        <v>960214233</v>
      </c>
      <c r="K11" s="4">
        <v>3414774</v>
      </c>
      <c r="L11" s="4">
        <v>193082</v>
      </c>
      <c r="M11" s="4">
        <v>1413083164</v>
      </c>
      <c r="N11" s="4">
        <v>86575</v>
      </c>
      <c r="O11" s="4">
        <v>84711150</v>
      </c>
      <c r="P11" s="4">
        <v>32582</v>
      </c>
      <c r="Q11" s="4">
        <v>25641824</v>
      </c>
      <c r="R11" s="4">
        <v>6777</v>
      </c>
      <c r="S11" s="4">
        <v>2159931</v>
      </c>
      <c r="T11" s="4">
        <v>1162</v>
      </c>
      <c r="U11" s="4">
        <v>4184971</v>
      </c>
      <c r="V11" s="4">
        <v>44727</v>
      </c>
      <c r="W11" s="4">
        <v>339815911</v>
      </c>
      <c r="X11" s="4">
        <v>5160</v>
      </c>
      <c r="Y11" s="4">
        <v>26485794</v>
      </c>
      <c r="Z11" s="4">
        <v>21229</v>
      </c>
      <c r="AA11" s="4">
        <v>45799909</v>
      </c>
      <c r="AB11" s="4">
        <v>6496</v>
      </c>
      <c r="AC11" s="4">
        <v>17706221</v>
      </c>
      <c r="AD11" s="4">
        <v>0</v>
      </c>
      <c r="AE11" s="4">
        <v>0</v>
      </c>
      <c r="AF11" s="4">
        <v>395</v>
      </c>
      <c r="AG11" s="4">
        <v>240915</v>
      </c>
      <c r="AH11" s="4">
        <v>6601</v>
      </c>
      <c r="AI11" s="4">
        <v>17356904</v>
      </c>
      <c r="AJ11" s="4">
        <v>9548</v>
      </c>
      <c r="AK11" s="4">
        <v>383236876</v>
      </c>
      <c r="AL11" s="4">
        <v>24436</v>
      </c>
      <c r="AM11" s="4">
        <v>123245626</v>
      </c>
      <c r="AN11" s="4">
        <v>3753</v>
      </c>
      <c r="AO11" s="4">
        <v>9534777</v>
      </c>
      <c r="AP11" s="4">
        <v>2509</v>
      </c>
      <c r="AQ11" s="4">
        <v>9655975</v>
      </c>
      <c r="AR11" s="4">
        <v>2492</v>
      </c>
      <c r="AS11" s="4">
        <v>18456404</v>
      </c>
      <c r="AT11" s="4">
        <v>2388</v>
      </c>
      <c r="AU11" s="4">
        <v>9234027</v>
      </c>
      <c r="AV11" s="4">
        <v>10</v>
      </c>
      <c r="AW11" s="4">
        <v>41931</v>
      </c>
      <c r="AX11" s="4">
        <v>0</v>
      </c>
      <c r="AY11" s="4">
        <v>0</v>
      </c>
      <c r="AZ11" s="4">
        <v>0</v>
      </c>
      <c r="BA11" s="4">
        <v>0</v>
      </c>
      <c r="BB11" s="4">
        <v>1163</v>
      </c>
      <c r="BC11" s="4">
        <v>557756</v>
      </c>
      <c r="BD11" s="4">
        <v>23388</v>
      </c>
      <c r="BE11" s="4">
        <v>46471984</v>
      </c>
      <c r="BF11" s="4">
        <v>902</v>
      </c>
      <c r="BG11" s="4">
        <v>5368855</v>
      </c>
      <c r="BH11" s="4">
        <v>7147</v>
      </c>
      <c r="BI11" s="4">
        <v>16575101</v>
      </c>
      <c r="BJ11" s="4">
        <v>3638</v>
      </c>
      <c r="BK11" s="4">
        <v>60551571</v>
      </c>
      <c r="BL11" s="4">
        <v>252751</v>
      </c>
      <c r="BM11" s="4">
        <v>2027280537</v>
      </c>
      <c r="BN11" s="4">
        <v>931</v>
      </c>
      <c r="BO11" s="4">
        <v>1489728</v>
      </c>
      <c r="BP11" s="4">
        <v>2325</v>
      </c>
      <c r="BQ11" s="4">
        <v>6318144</v>
      </c>
      <c r="BR11" s="4">
        <v>0</v>
      </c>
      <c r="BS11" s="4">
        <v>0</v>
      </c>
      <c r="BT11" s="4">
        <v>0</v>
      </c>
      <c r="BU11" s="4">
        <v>0</v>
      </c>
      <c r="BV11" s="4">
        <v>36218</v>
      </c>
      <c r="BW11" s="4">
        <v>17599224</v>
      </c>
      <c r="BX11" s="4">
        <v>5879</v>
      </c>
      <c r="BY11" s="4">
        <v>6338256</v>
      </c>
      <c r="BZ11" s="4">
        <v>0</v>
      </c>
      <c r="CA11" s="4">
        <v>0</v>
      </c>
      <c r="CB11" s="4">
        <v>5814</v>
      </c>
      <c r="CC11" s="4">
        <v>1608920</v>
      </c>
      <c r="CD11" s="4">
        <v>31</v>
      </c>
      <c r="CE11" s="4">
        <v>369593</v>
      </c>
      <c r="CF11" s="4">
        <v>50836</v>
      </c>
      <c r="CG11" s="4">
        <v>46022527</v>
      </c>
      <c r="CH11" s="4">
        <v>0</v>
      </c>
      <c r="CI11" s="4">
        <v>0</v>
      </c>
      <c r="CJ11" s="4">
        <v>6101</v>
      </c>
      <c r="CK11" s="4">
        <v>17651023</v>
      </c>
      <c r="CL11" s="4">
        <v>1</v>
      </c>
      <c r="CM11" s="4">
        <v>323</v>
      </c>
      <c r="CN11" s="4">
        <v>6383</v>
      </c>
      <c r="CO11" s="4">
        <v>1983821</v>
      </c>
      <c r="CP11" s="4">
        <v>2</v>
      </c>
      <c r="CQ11" s="4">
        <v>565718</v>
      </c>
      <c r="CR11" s="4">
        <v>1</v>
      </c>
      <c r="CS11" s="4">
        <v>3185</v>
      </c>
      <c r="CT11" s="4">
        <v>0</v>
      </c>
      <c r="CU11" s="4">
        <v>0</v>
      </c>
      <c r="CV11" s="4">
        <v>0</v>
      </c>
      <c r="CW11" s="4">
        <v>0</v>
      </c>
      <c r="CX11" s="4">
        <v>199</v>
      </c>
      <c r="CY11" s="4">
        <v>3087635</v>
      </c>
      <c r="CZ11" s="4">
        <v>116</v>
      </c>
      <c r="DA11" s="4">
        <v>489720</v>
      </c>
      <c r="DB11" s="4">
        <v>1</v>
      </c>
      <c r="DC11" s="4">
        <v>486</v>
      </c>
      <c r="DD11" s="4">
        <v>8888</v>
      </c>
      <c r="DE11" s="4">
        <v>21395664</v>
      </c>
      <c r="DF11" s="4">
        <v>505</v>
      </c>
      <c r="DG11" s="4">
        <v>3479437</v>
      </c>
      <c r="DH11" s="4">
        <v>402</v>
      </c>
      <c r="DI11" s="4">
        <v>3819144</v>
      </c>
      <c r="DJ11" s="4">
        <v>0</v>
      </c>
      <c r="DK11" s="4">
        <v>0</v>
      </c>
      <c r="DL11" s="4">
        <v>1048</v>
      </c>
      <c r="DM11" s="4">
        <v>7543356</v>
      </c>
      <c r="DN11" s="4">
        <v>0</v>
      </c>
      <c r="DO11" s="4">
        <v>0</v>
      </c>
      <c r="DP11" s="4">
        <v>33</v>
      </c>
      <c r="DQ11" s="4">
        <v>5045334</v>
      </c>
      <c r="DR11" s="4">
        <v>0</v>
      </c>
      <c r="DS11" s="4">
        <v>0</v>
      </c>
      <c r="DT11" s="4">
        <v>38226</v>
      </c>
      <c r="DU11" s="5">
        <v>-110719448</v>
      </c>
    </row>
    <row r="12" spans="1:125" ht="11.25">
      <c r="A12" s="6">
        <v>8000</v>
      </c>
      <c r="B12" s="7" t="s">
        <v>66</v>
      </c>
      <c r="C12" s="4">
        <v>8999</v>
      </c>
      <c r="D12" s="4">
        <v>225433</v>
      </c>
      <c r="E12" s="4">
        <v>2005755869</v>
      </c>
      <c r="F12" s="4">
        <v>-97265367</v>
      </c>
      <c r="G12" s="4">
        <v>1908490503</v>
      </c>
      <c r="H12" s="4">
        <v>0</v>
      </c>
      <c r="I12" s="4">
        <v>1042983909</v>
      </c>
      <c r="J12" s="4">
        <v>1017563474</v>
      </c>
      <c r="K12" s="4">
        <v>2975859</v>
      </c>
      <c r="L12" s="4">
        <v>176586</v>
      </c>
      <c r="M12" s="4">
        <v>1442573596</v>
      </c>
      <c r="N12" s="4">
        <v>70281</v>
      </c>
      <c r="O12" s="4">
        <v>113128075</v>
      </c>
      <c r="P12" s="4">
        <v>23233</v>
      </c>
      <c r="Q12" s="4">
        <v>71503640</v>
      </c>
      <c r="R12" s="4">
        <v>9725</v>
      </c>
      <c r="S12" s="4">
        <v>11981858</v>
      </c>
      <c r="T12" s="4">
        <v>0</v>
      </c>
      <c r="U12" s="4">
        <v>0</v>
      </c>
      <c r="V12" s="4">
        <v>30273</v>
      </c>
      <c r="W12" s="4">
        <v>220962648</v>
      </c>
      <c r="X12" s="4">
        <v>3566</v>
      </c>
      <c r="Y12" s="4">
        <v>38605568</v>
      </c>
      <c r="Z12" s="4">
        <v>13915</v>
      </c>
      <c r="AA12" s="4">
        <v>39029255</v>
      </c>
      <c r="AB12" s="4">
        <v>6411</v>
      </c>
      <c r="AC12" s="4">
        <v>13447822</v>
      </c>
      <c r="AD12" s="4">
        <v>231</v>
      </c>
      <c r="AE12" s="4">
        <v>3596091</v>
      </c>
      <c r="AF12" s="4">
        <v>1162</v>
      </c>
      <c r="AG12" s="4">
        <v>13917354</v>
      </c>
      <c r="AH12" s="4">
        <v>4697</v>
      </c>
      <c r="AI12" s="4">
        <v>11563238</v>
      </c>
      <c r="AJ12" s="4">
        <v>7000</v>
      </c>
      <c r="AK12" s="4">
        <v>89603653</v>
      </c>
      <c r="AL12" s="4">
        <v>25338</v>
      </c>
      <c r="AM12" s="4">
        <v>149900603</v>
      </c>
      <c r="AN12" s="4">
        <v>4301</v>
      </c>
      <c r="AO12" s="4">
        <v>26420229</v>
      </c>
      <c r="AP12" s="4">
        <v>1574</v>
      </c>
      <c r="AQ12" s="4">
        <v>8559685</v>
      </c>
      <c r="AR12" s="4">
        <v>901</v>
      </c>
      <c r="AS12" s="4">
        <v>10628575</v>
      </c>
      <c r="AT12" s="4">
        <v>1565</v>
      </c>
      <c r="AU12" s="4">
        <v>14306111</v>
      </c>
      <c r="AV12" s="4">
        <v>225</v>
      </c>
      <c r="AW12" s="4">
        <v>283741</v>
      </c>
      <c r="AX12" s="4">
        <v>394</v>
      </c>
      <c r="AY12" s="4">
        <v>1027506</v>
      </c>
      <c r="AZ12" s="4">
        <v>7</v>
      </c>
      <c r="BA12" s="4">
        <v>142895</v>
      </c>
      <c r="BB12" s="4">
        <v>131</v>
      </c>
      <c r="BC12" s="4">
        <v>1186932</v>
      </c>
      <c r="BD12" s="4">
        <v>15116</v>
      </c>
      <c r="BE12" s="4">
        <v>35585115</v>
      </c>
      <c r="BF12" s="4">
        <v>2606</v>
      </c>
      <c r="BG12" s="4">
        <v>17202882</v>
      </c>
      <c r="BH12" s="4">
        <v>8587</v>
      </c>
      <c r="BI12" s="4">
        <v>28496782</v>
      </c>
      <c r="BJ12" s="4">
        <v>1883</v>
      </c>
      <c r="BK12" s="4">
        <v>44804450</v>
      </c>
      <c r="BL12" s="4">
        <v>224271</v>
      </c>
      <c r="BM12" s="4">
        <v>2025610079</v>
      </c>
      <c r="BN12" s="4">
        <v>395</v>
      </c>
      <c r="BO12" s="4">
        <v>792212</v>
      </c>
      <c r="BP12" s="4">
        <v>6975</v>
      </c>
      <c r="BQ12" s="4">
        <v>2980112</v>
      </c>
      <c r="BR12" s="4">
        <v>0</v>
      </c>
      <c r="BS12" s="4">
        <v>0</v>
      </c>
      <c r="BT12" s="4">
        <v>1362</v>
      </c>
      <c r="BU12" s="4">
        <v>812233</v>
      </c>
      <c r="BV12" s="4">
        <v>29118</v>
      </c>
      <c r="BW12" s="4">
        <v>14817742</v>
      </c>
      <c r="BX12" s="4">
        <v>2008</v>
      </c>
      <c r="BY12" s="4">
        <v>4106409</v>
      </c>
      <c r="BZ12" s="4">
        <v>394</v>
      </c>
      <c r="CA12" s="4">
        <v>405014</v>
      </c>
      <c r="CB12" s="4">
        <v>2325</v>
      </c>
      <c r="CC12" s="4">
        <v>160424</v>
      </c>
      <c r="CD12" s="4">
        <v>0</v>
      </c>
      <c r="CE12" s="4">
        <v>0</v>
      </c>
      <c r="CF12" s="4">
        <v>41531</v>
      </c>
      <c r="CG12" s="4">
        <v>25182028</v>
      </c>
      <c r="CH12" s="4">
        <v>1014</v>
      </c>
      <c r="CI12" s="4">
        <v>7282674</v>
      </c>
      <c r="CJ12" s="4">
        <v>2575</v>
      </c>
      <c r="CK12" s="4">
        <v>3743879</v>
      </c>
      <c r="CL12" s="4">
        <v>1162</v>
      </c>
      <c r="CM12" s="4">
        <v>3487</v>
      </c>
      <c r="CN12" s="4">
        <v>6501</v>
      </c>
      <c r="CO12" s="4">
        <v>8081187</v>
      </c>
      <c r="CP12" s="4">
        <v>903</v>
      </c>
      <c r="CQ12" s="4">
        <v>5283952</v>
      </c>
      <c r="CR12" s="4">
        <v>32</v>
      </c>
      <c r="CS12" s="4">
        <v>116646</v>
      </c>
      <c r="CT12" s="4">
        <v>0</v>
      </c>
      <c r="CU12" s="4">
        <v>0</v>
      </c>
      <c r="CV12" s="4">
        <v>0</v>
      </c>
      <c r="CW12" s="4">
        <v>0</v>
      </c>
      <c r="CX12" s="4">
        <v>819</v>
      </c>
      <c r="CY12" s="4">
        <v>8791230</v>
      </c>
      <c r="CZ12" s="4">
        <v>1430</v>
      </c>
      <c r="DA12" s="4">
        <v>3260621</v>
      </c>
      <c r="DB12" s="4">
        <v>7</v>
      </c>
      <c r="DC12" s="4">
        <v>77</v>
      </c>
      <c r="DD12" s="4">
        <v>5520</v>
      </c>
      <c r="DE12" s="4">
        <v>17149615</v>
      </c>
      <c r="DF12" s="4">
        <v>1809</v>
      </c>
      <c r="DG12" s="4">
        <v>18226844</v>
      </c>
      <c r="DH12" s="4">
        <v>398</v>
      </c>
      <c r="DI12" s="4">
        <v>5101095</v>
      </c>
      <c r="DJ12" s="4">
        <v>1</v>
      </c>
      <c r="DK12" s="4">
        <v>6720</v>
      </c>
      <c r="DL12" s="4">
        <v>1234</v>
      </c>
      <c r="DM12" s="4">
        <v>19696909</v>
      </c>
      <c r="DN12" s="4">
        <v>0</v>
      </c>
      <c r="DO12" s="4">
        <v>0</v>
      </c>
      <c r="DP12" s="4">
        <v>540</v>
      </c>
      <c r="DQ12" s="4">
        <v>5816511</v>
      </c>
      <c r="DR12" s="4">
        <v>0</v>
      </c>
      <c r="DS12" s="4">
        <v>0</v>
      </c>
      <c r="DT12" s="4">
        <v>32253</v>
      </c>
      <c r="DU12" s="5">
        <v>-148725861</v>
      </c>
    </row>
    <row r="13" spans="1:125" ht="11.25">
      <c r="A13" s="6">
        <v>9000</v>
      </c>
      <c r="B13" s="7" t="s">
        <v>66</v>
      </c>
      <c r="C13" s="4">
        <v>9999</v>
      </c>
      <c r="D13" s="4">
        <v>243405</v>
      </c>
      <c r="E13" s="4">
        <v>2377835557</v>
      </c>
      <c r="F13" s="4">
        <v>-59128761</v>
      </c>
      <c r="G13" s="4">
        <v>2318706795</v>
      </c>
      <c r="H13" s="4">
        <v>0</v>
      </c>
      <c r="I13" s="4">
        <v>960815771</v>
      </c>
      <c r="J13" s="4">
        <v>1385385814</v>
      </c>
      <c r="K13" s="4">
        <v>2492905</v>
      </c>
      <c r="L13" s="4">
        <v>191337</v>
      </c>
      <c r="M13" s="4">
        <v>1667405978</v>
      </c>
      <c r="N13" s="4">
        <v>67180</v>
      </c>
      <c r="O13" s="4">
        <v>145878308</v>
      </c>
      <c r="P13" s="4">
        <v>36581</v>
      </c>
      <c r="Q13" s="4">
        <v>53523723</v>
      </c>
      <c r="R13" s="4">
        <v>9490</v>
      </c>
      <c r="S13" s="4">
        <v>5066128</v>
      </c>
      <c r="T13" s="4">
        <v>395</v>
      </c>
      <c r="U13" s="4">
        <v>1903295</v>
      </c>
      <c r="V13" s="4">
        <v>39947</v>
      </c>
      <c r="W13" s="4">
        <v>266299980</v>
      </c>
      <c r="X13" s="4">
        <v>665</v>
      </c>
      <c r="Y13" s="4">
        <v>1928669</v>
      </c>
      <c r="Z13" s="4">
        <v>21256</v>
      </c>
      <c r="AA13" s="4">
        <v>62621816</v>
      </c>
      <c r="AB13" s="4">
        <v>8851</v>
      </c>
      <c r="AC13" s="4">
        <v>15184567</v>
      </c>
      <c r="AD13" s="4">
        <v>1564</v>
      </c>
      <c r="AE13" s="4">
        <v>584386</v>
      </c>
      <c r="AF13" s="4">
        <v>1171</v>
      </c>
      <c r="AG13" s="4">
        <v>128277</v>
      </c>
      <c r="AH13" s="4">
        <v>12392</v>
      </c>
      <c r="AI13" s="4">
        <v>46896794</v>
      </c>
      <c r="AJ13" s="4">
        <v>2920</v>
      </c>
      <c r="AK13" s="4">
        <v>40439341</v>
      </c>
      <c r="AL13" s="4">
        <v>31754</v>
      </c>
      <c r="AM13" s="4">
        <v>186815136</v>
      </c>
      <c r="AN13" s="4">
        <v>2604</v>
      </c>
      <c r="AO13" s="4">
        <v>8236800</v>
      </c>
      <c r="AP13" s="4">
        <v>5473</v>
      </c>
      <c r="AQ13" s="4">
        <v>30790493</v>
      </c>
      <c r="AR13" s="4">
        <v>1578</v>
      </c>
      <c r="AS13" s="4">
        <v>2667006</v>
      </c>
      <c r="AT13" s="4">
        <v>1366</v>
      </c>
      <c r="AU13" s="4">
        <v>790900</v>
      </c>
      <c r="AV13" s="4">
        <v>7</v>
      </c>
      <c r="AW13" s="4">
        <v>23231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21890</v>
      </c>
      <c r="BE13" s="4">
        <v>52603851</v>
      </c>
      <c r="BF13" s="4">
        <v>911</v>
      </c>
      <c r="BG13" s="4">
        <v>11118109</v>
      </c>
      <c r="BH13" s="4">
        <v>7733</v>
      </c>
      <c r="BI13" s="4">
        <v>29642746</v>
      </c>
      <c r="BJ13" s="4">
        <v>3724</v>
      </c>
      <c r="BK13" s="4">
        <v>45596684</v>
      </c>
      <c r="BL13" s="4">
        <v>242242</v>
      </c>
      <c r="BM13" s="4">
        <v>2417692353</v>
      </c>
      <c r="BN13" s="4">
        <v>1163</v>
      </c>
      <c r="BO13" s="4">
        <v>1166739</v>
      </c>
      <c r="BP13" s="4">
        <v>3506</v>
      </c>
      <c r="BQ13" s="4">
        <v>2124476</v>
      </c>
      <c r="BR13" s="4">
        <v>0</v>
      </c>
      <c r="BS13" s="4">
        <v>0</v>
      </c>
      <c r="BT13" s="4">
        <v>0</v>
      </c>
      <c r="BU13" s="4">
        <v>0</v>
      </c>
      <c r="BV13" s="4">
        <v>34641</v>
      </c>
      <c r="BW13" s="4">
        <v>18157470</v>
      </c>
      <c r="BX13" s="4">
        <v>4434</v>
      </c>
      <c r="BY13" s="4">
        <v>4213570</v>
      </c>
      <c r="BZ13" s="4">
        <v>0</v>
      </c>
      <c r="CA13" s="4">
        <v>0</v>
      </c>
      <c r="CB13" s="4">
        <v>232</v>
      </c>
      <c r="CC13" s="4">
        <v>2435</v>
      </c>
      <c r="CD13" s="4">
        <v>1164</v>
      </c>
      <c r="CE13" s="4">
        <v>10606799</v>
      </c>
      <c r="CF13" s="4">
        <v>45749</v>
      </c>
      <c r="CG13" s="4">
        <v>39238961</v>
      </c>
      <c r="CH13" s="4">
        <v>596</v>
      </c>
      <c r="CI13" s="4">
        <v>6793350</v>
      </c>
      <c r="CJ13" s="4">
        <v>2765</v>
      </c>
      <c r="CK13" s="4">
        <v>11011108</v>
      </c>
      <c r="CL13" s="4">
        <v>609</v>
      </c>
      <c r="CM13" s="4">
        <v>1255022</v>
      </c>
      <c r="CN13" s="4">
        <v>7933</v>
      </c>
      <c r="CO13" s="4">
        <v>4142297</v>
      </c>
      <c r="CP13" s="4">
        <v>789</v>
      </c>
      <c r="CQ13" s="4">
        <v>856895</v>
      </c>
      <c r="CR13" s="4">
        <v>395</v>
      </c>
      <c r="CS13" s="4">
        <v>710491</v>
      </c>
      <c r="CT13" s="4">
        <v>0</v>
      </c>
      <c r="CU13" s="4">
        <v>0</v>
      </c>
      <c r="CV13" s="4">
        <v>0</v>
      </c>
      <c r="CW13" s="4">
        <v>0</v>
      </c>
      <c r="CX13" s="4">
        <v>1</v>
      </c>
      <c r="CY13" s="4">
        <v>17110</v>
      </c>
      <c r="CZ13" s="4">
        <v>411</v>
      </c>
      <c r="DA13" s="4">
        <v>386205</v>
      </c>
      <c r="DB13" s="4">
        <v>0</v>
      </c>
      <c r="DC13" s="4">
        <v>0</v>
      </c>
      <c r="DD13" s="4">
        <v>10060</v>
      </c>
      <c r="DE13" s="4">
        <v>22573553</v>
      </c>
      <c r="DF13" s="4">
        <v>606</v>
      </c>
      <c r="DG13" s="4">
        <v>5665719</v>
      </c>
      <c r="DH13" s="4">
        <v>229</v>
      </c>
      <c r="DI13" s="4">
        <v>1209613</v>
      </c>
      <c r="DJ13" s="4">
        <v>2</v>
      </c>
      <c r="DK13" s="4">
        <v>2974</v>
      </c>
      <c r="DL13" s="4">
        <v>898</v>
      </c>
      <c r="DM13" s="4">
        <v>2571166</v>
      </c>
      <c r="DN13" s="4">
        <v>0</v>
      </c>
      <c r="DO13" s="4">
        <v>0</v>
      </c>
      <c r="DP13" s="4">
        <v>4</v>
      </c>
      <c r="DQ13" s="4">
        <v>1901329</v>
      </c>
      <c r="DR13" s="4">
        <v>0</v>
      </c>
      <c r="DS13" s="4">
        <v>0</v>
      </c>
      <c r="DT13" s="4">
        <v>34507</v>
      </c>
      <c r="DU13" s="5">
        <v>-104587038</v>
      </c>
    </row>
    <row r="14" spans="1:125" ht="11.25">
      <c r="A14" s="6">
        <v>10000</v>
      </c>
      <c r="B14" s="7" t="s">
        <v>66</v>
      </c>
      <c r="C14" s="4">
        <v>10999</v>
      </c>
      <c r="D14" s="4">
        <v>268742</v>
      </c>
      <c r="E14" s="4">
        <v>2868631369</v>
      </c>
      <c r="F14" s="4">
        <v>-56031085</v>
      </c>
      <c r="G14" s="4">
        <v>2812600284</v>
      </c>
      <c r="H14" s="4">
        <v>0</v>
      </c>
      <c r="I14" s="4">
        <v>1190055619</v>
      </c>
      <c r="J14" s="4">
        <v>1687731405</v>
      </c>
      <c r="K14" s="4">
        <v>5379834</v>
      </c>
      <c r="L14" s="4">
        <v>216673</v>
      </c>
      <c r="M14" s="4">
        <v>2142781203</v>
      </c>
      <c r="N14" s="4">
        <v>77043</v>
      </c>
      <c r="O14" s="4">
        <v>102908117</v>
      </c>
      <c r="P14" s="4">
        <v>34433</v>
      </c>
      <c r="Q14" s="4">
        <v>31443963</v>
      </c>
      <c r="R14" s="4">
        <v>7615</v>
      </c>
      <c r="S14" s="4">
        <v>2852525</v>
      </c>
      <c r="T14" s="4">
        <v>1667</v>
      </c>
      <c r="U14" s="4">
        <v>40167242</v>
      </c>
      <c r="V14" s="4">
        <v>29951</v>
      </c>
      <c r="W14" s="4">
        <v>275661350</v>
      </c>
      <c r="X14" s="4">
        <v>3948</v>
      </c>
      <c r="Y14" s="4">
        <v>31682353</v>
      </c>
      <c r="Z14" s="4">
        <v>17861</v>
      </c>
      <c r="AA14" s="4">
        <v>54906751</v>
      </c>
      <c r="AB14" s="4">
        <v>16516</v>
      </c>
      <c r="AC14" s="4">
        <v>39981756</v>
      </c>
      <c r="AD14" s="4">
        <v>788</v>
      </c>
      <c r="AE14" s="4">
        <v>908129</v>
      </c>
      <c r="AF14" s="4">
        <v>37</v>
      </c>
      <c r="AG14" s="4">
        <v>44957</v>
      </c>
      <c r="AH14" s="4">
        <v>7005</v>
      </c>
      <c r="AI14" s="4">
        <v>18489201</v>
      </c>
      <c r="AJ14" s="4">
        <v>6799</v>
      </c>
      <c r="AK14" s="4">
        <v>59368865</v>
      </c>
      <c r="AL14" s="4">
        <v>33605</v>
      </c>
      <c r="AM14" s="4">
        <v>241122514</v>
      </c>
      <c r="AN14" s="4">
        <v>5122</v>
      </c>
      <c r="AO14" s="4">
        <v>26572021</v>
      </c>
      <c r="AP14" s="4">
        <v>5204</v>
      </c>
      <c r="AQ14" s="4">
        <v>47436381</v>
      </c>
      <c r="AR14" s="4">
        <v>3565</v>
      </c>
      <c r="AS14" s="4">
        <v>32264867</v>
      </c>
      <c r="AT14" s="4">
        <v>3125</v>
      </c>
      <c r="AU14" s="4">
        <v>10573902</v>
      </c>
      <c r="AV14" s="4">
        <v>505</v>
      </c>
      <c r="AW14" s="4">
        <v>4248922</v>
      </c>
      <c r="AX14" s="4">
        <v>0</v>
      </c>
      <c r="AY14" s="4">
        <v>0</v>
      </c>
      <c r="AZ14" s="4">
        <v>0</v>
      </c>
      <c r="BA14" s="4">
        <v>0</v>
      </c>
      <c r="BB14" s="4">
        <v>2</v>
      </c>
      <c r="BC14" s="4">
        <v>171044</v>
      </c>
      <c r="BD14" s="4">
        <v>20450</v>
      </c>
      <c r="BE14" s="4">
        <v>41837240</v>
      </c>
      <c r="BF14" s="4">
        <v>2021</v>
      </c>
      <c r="BG14" s="4">
        <v>5309032</v>
      </c>
      <c r="BH14" s="4">
        <v>15141</v>
      </c>
      <c r="BI14" s="4">
        <v>63669916</v>
      </c>
      <c r="BJ14" s="4">
        <v>8756</v>
      </c>
      <c r="BK14" s="4">
        <v>44066775</v>
      </c>
      <c r="BL14" s="4">
        <v>268742</v>
      </c>
      <c r="BM14" s="4">
        <v>2910828387</v>
      </c>
      <c r="BN14" s="4">
        <v>5243</v>
      </c>
      <c r="BO14" s="4">
        <v>8506492</v>
      </c>
      <c r="BP14" s="4">
        <v>2524</v>
      </c>
      <c r="BQ14" s="4">
        <v>1425808</v>
      </c>
      <c r="BR14" s="4">
        <v>0</v>
      </c>
      <c r="BS14" s="4">
        <v>0</v>
      </c>
      <c r="BT14" s="4">
        <v>0</v>
      </c>
      <c r="BU14" s="4">
        <v>0</v>
      </c>
      <c r="BV14" s="4">
        <v>30257</v>
      </c>
      <c r="BW14" s="4">
        <v>15793685</v>
      </c>
      <c r="BX14" s="4">
        <v>2863</v>
      </c>
      <c r="BY14" s="4">
        <v>3599243</v>
      </c>
      <c r="BZ14" s="4">
        <v>1162</v>
      </c>
      <c r="CA14" s="4">
        <v>2442396</v>
      </c>
      <c r="CB14" s="4">
        <v>1162</v>
      </c>
      <c r="CC14" s="4">
        <v>56962</v>
      </c>
      <c r="CD14" s="4">
        <v>505</v>
      </c>
      <c r="CE14" s="4">
        <v>2253645</v>
      </c>
      <c r="CF14" s="4">
        <v>43837</v>
      </c>
      <c r="CG14" s="4">
        <v>38720060</v>
      </c>
      <c r="CH14" s="4">
        <v>593</v>
      </c>
      <c r="CI14" s="4">
        <v>5171333</v>
      </c>
      <c r="CJ14" s="4">
        <v>1049</v>
      </c>
      <c r="CK14" s="4">
        <v>10900173</v>
      </c>
      <c r="CL14" s="4">
        <v>1556</v>
      </c>
      <c r="CM14" s="4">
        <v>1214331</v>
      </c>
      <c r="CN14" s="4">
        <v>7221</v>
      </c>
      <c r="CO14" s="4">
        <v>2761121</v>
      </c>
      <c r="CP14" s="4">
        <v>395</v>
      </c>
      <c r="CQ14" s="4">
        <v>316181</v>
      </c>
      <c r="CR14" s="4">
        <v>2721</v>
      </c>
      <c r="CS14" s="4">
        <v>432437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1</v>
      </c>
      <c r="DA14" s="4">
        <v>1811</v>
      </c>
      <c r="DB14" s="4">
        <v>0</v>
      </c>
      <c r="DC14" s="4">
        <v>0</v>
      </c>
      <c r="DD14" s="4">
        <v>6123</v>
      </c>
      <c r="DE14" s="4">
        <v>12274871</v>
      </c>
      <c r="DF14" s="4">
        <v>1229</v>
      </c>
      <c r="DG14" s="4">
        <v>3377368</v>
      </c>
      <c r="DH14" s="4">
        <v>14</v>
      </c>
      <c r="DI14" s="4">
        <v>6262623</v>
      </c>
      <c r="DJ14" s="4">
        <v>200</v>
      </c>
      <c r="DK14" s="4">
        <v>2012720</v>
      </c>
      <c r="DL14" s="4">
        <v>494</v>
      </c>
      <c r="DM14" s="4">
        <v>1867688</v>
      </c>
      <c r="DN14" s="4">
        <v>0</v>
      </c>
      <c r="DO14" s="4">
        <v>0</v>
      </c>
      <c r="DP14" s="4">
        <v>789</v>
      </c>
      <c r="DQ14" s="4">
        <v>1175437</v>
      </c>
      <c r="DR14" s="4">
        <v>199</v>
      </c>
      <c r="DS14" s="4">
        <v>74582637</v>
      </c>
      <c r="DT14" s="4">
        <v>34118</v>
      </c>
      <c r="DU14" s="5">
        <v>-94715602</v>
      </c>
    </row>
    <row r="15" spans="1:125" ht="11.25">
      <c r="A15" s="6">
        <v>11000</v>
      </c>
      <c r="B15" s="7" t="s">
        <v>66</v>
      </c>
      <c r="C15" s="4">
        <v>11999</v>
      </c>
      <c r="D15" s="4">
        <v>243279</v>
      </c>
      <c r="E15" s="4">
        <v>2882147324</v>
      </c>
      <c r="F15" s="4">
        <v>-73375898</v>
      </c>
      <c r="G15" s="4">
        <v>2808771426</v>
      </c>
      <c r="H15" s="4">
        <v>0</v>
      </c>
      <c r="I15" s="4">
        <v>1142242360</v>
      </c>
      <c r="J15" s="4">
        <v>1724560746</v>
      </c>
      <c r="K15" s="4">
        <v>4890032</v>
      </c>
      <c r="L15" s="4">
        <v>189732</v>
      </c>
      <c r="M15" s="4">
        <v>2270879497</v>
      </c>
      <c r="N15" s="4">
        <v>75758</v>
      </c>
      <c r="O15" s="4">
        <v>134782202</v>
      </c>
      <c r="P15" s="4">
        <v>27038</v>
      </c>
      <c r="Q15" s="4">
        <v>64027634</v>
      </c>
      <c r="R15" s="4">
        <v>5679</v>
      </c>
      <c r="S15" s="4">
        <v>4942966</v>
      </c>
      <c r="T15" s="4">
        <v>0</v>
      </c>
      <c r="U15" s="4">
        <v>0</v>
      </c>
      <c r="V15" s="4">
        <v>34831</v>
      </c>
      <c r="W15" s="4">
        <v>350905493</v>
      </c>
      <c r="X15" s="4">
        <v>11520</v>
      </c>
      <c r="Y15" s="4">
        <v>62785004</v>
      </c>
      <c r="Z15" s="4">
        <v>5739</v>
      </c>
      <c r="AA15" s="4">
        <v>14999334</v>
      </c>
      <c r="AB15" s="4">
        <v>10174</v>
      </c>
      <c r="AC15" s="4">
        <v>22118503</v>
      </c>
      <c r="AD15" s="4">
        <v>7</v>
      </c>
      <c r="AE15" s="4">
        <v>348333</v>
      </c>
      <c r="AF15" s="4">
        <v>405</v>
      </c>
      <c r="AG15" s="4">
        <v>2303450</v>
      </c>
      <c r="AH15" s="4">
        <v>8620</v>
      </c>
      <c r="AI15" s="4">
        <v>42193011</v>
      </c>
      <c r="AJ15" s="4">
        <v>7106</v>
      </c>
      <c r="AK15" s="4">
        <v>199764303</v>
      </c>
      <c r="AL15" s="4">
        <v>36513</v>
      </c>
      <c r="AM15" s="4">
        <v>290053899</v>
      </c>
      <c r="AN15" s="4">
        <v>4597</v>
      </c>
      <c r="AO15" s="4">
        <v>24030417</v>
      </c>
      <c r="AP15" s="4">
        <v>4494</v>
      </c>
      <c r="AQ15" s="4">
        <v>52751729</v>
      </c>
      <c r="AR15" s="4">
        <v>1206</v>
      </c>
      <c r="AS15" s="4">
        <v>6821508</v>
      </c>
      <c r="AT15" s="4">
        <v>5088</v>
      </c>
      <c r="AU15" s="4">
        <v>53614208</v>
      </c>
      <c r="AV15" s="4">
        <v>2327</v>
      </c>
      <c r="AW15" s="4">
        <v>36950515</v>
      </c>
      <c r="AX15" s="4">
        <v>0</v>
      </c>
      <c r="AY15" s="4">
        <v>0</v>
      </c>
      <c r="AZ15" s="4">
        <v>0</v>
      </c>
      <c r="BA15" s="4">
        <v>0</v>
      </c>
      <c r="BB15" s="4">
        <v>3496</v>
      </c>
      <c r="BC15" s="4">
        <v>115580762</v>
      </c>
      <c r="BD15" s="4">
        <v>22719</v>
      </c>
      <c r="BE15" s="4">
        <v>57033983</v>
      </c>
      <c r="BF15" s="4">
        <v>2329</v>
      </c>
      <c r="BG15" s="4">
        <v>16537344</v>
      </c>
      <c r="BH15" s="4">
        <v>8396</v>
      </c>
      <c r="BI15" s="4">
        <v>37133692</v>
      </c>
      <c r="BJ15" s="4">
        <v>3389</v>
      </c>
      <c r="BK15" s="4">
        <v>45458023</v>
      </c>
      <c r="BL15" s="4">
        <v>243279</v>
      </c>
      <c r="BM15" s="4">
        <v>3006235038</v>
      </c>
      <c r="BN15" s="4">
        <v>4585</v>
      </c>
      <c r="BO15" s="4">
        <v>5307512</v>
      </c>
      <c r="BP15" s="4">
        <v>4869</v>
      </c>
      <c r="BQ15" s="4">
        <v>2209142</v>
      </c>
      <c r="BR15" s="4">
        <v>0</v>
      </c>
      <c r="BS15" s="4">
        <v>0</v>
      </c>
      <c r="BT15" s="4">
        <v>1162</v>
      </c>
      <c r="BU15" s="4">
        <v>678895</v>
      </c>
      <c r="BV15" s="4">
        <v>28632</v>
      </c>
      <c r="BW15" s="4">
        <v>20995215</v>
      </c>
      <c r="BX15" s="4">
        <v>6086</v>
      </c>
      <c r="BY15" s="4">
        <v>9706635</v>
      </c>
      <c r="BZ15" s="4">
        <v>0</v>
      </c>
      <c r="CA15" s="4">
        <v>0</v>
      </c>
      <c r="CB15" s="4">
        <v>510</v>
      </c>
      <c r="CC15" s="4">
        <v>122965</v>
      </c>
      <c r="CD15" s="4">
        <v>2324</v>
      </c>
      <c r="CE15" s="4">
        <v>7358574</v>
      </c>
      <c r="CF15" s="4">
        <v>44209</v>
      </c>
      <c r="CG15" s="4">
        <v>49653905</v>
      </c>
      <c r="CH15" s="4">
        <v>394</v>
      </c>
      <c r="CI15" s="4">
        <v>788</v>
      </c>
      <c r="CJ15" s="4">
        <v>1575</v>
      </c>
      <c r="CK15" s="4">
        <v>7623431</v>
      </c>
      <c r="CL15" s="4">
        <v>1115</v>
      </c>
      <c r="CM15" s="4">
        <v>720490</v>
      </c>
      <c r="CN15" s="4">
        <v>5086</v>
      </c>
      <c r="CO15" s="4">
        <v>3897461</v>
      </c>
      <c r="CP15" s="4">
        <v>994</v>
      </c>
      <c r="CQ15" s="4">
        <v>4057156</v>
      </c>
      <c r="CR15" s="4">
        <v>4</v>
      </c>
      <c r="CS15" s="4">
        <v>250434</v>
      </c>
      <c r="CT15" s="4">
        <v>395</v>
      </c>
      <c r="CU15" s="4">
        <v>59513</v>
      </c>
      <c r="CV15" s="4">
        <v>0</v>
      </c>
      <c r="CW15" s="4">
        <v>0</v>
      </c>
      <c r="CX15" s="4">
        <v>0</v>
      </c>
      <c r="CY15" s="4">
        <v>0</v>
      </c>
      <c r="CZ15" s="4">
        <v>1953</v>
      </c>
      <c r="DA15" s="4">
        <v>623115</v>
      </c>
      <c r="DB15" s="4">
        <v>0</v>
      </c>
      <c r="DC15" s="4">
        <v>0</v>
      </c>
      <c r="DD15" s="4">
        <v>7890</v>
      </c>
      <c r="DE15" s="4">
        <v>26625623</v>
      </c>
      <c r="DF15" s="4">
        <v>1128</v>
      </c>
      <c r="DG15" s="4">
        <v>7641284</v>
      </c>
      <c r="DH15" s="4">
        <v>402</v>
      </c>
      <c r="DI15" s="4">
        <v>3812570</v>
      </c>
      <c r="DJ15" s="4">
        <v>201</v>
      </c>
      <c r="DK15" s="4">
        <v>2427704</v>
      </c>
      <c r="DL15" s="4">
        <v>1730</v>
      </c>
      <c r="DM15" s="4">
        <v>8174731</v>
      </c>
      <c r="DN15" s="4">
        <v>0</v>
      </c>
      <c r="DO15" s="4">
        <v>0</v>
      </c>
      <c r="DP15" s="4">
        <v>3</v>
      </c>
      <c r="DQ15" s="4">
        <v>880347</v>
      </c>
      <c r="DR15" s="4">
        <v>0</v>
      </c>
      <c r="DS15" s="4">
        <v>0</v>
      </c>
      <c r="DT15" s="4">
        <v>36278</v>
      </c>
      <c r="DU15" s="5">
        <v>-127271273</v>
      </c>
    </row>
    <row r="16" spans="1:125" ht="11.25">
      <c r="A16" s="6">
        <v>12000</v>
      </c>
      <c r="B16" s="7" t="s">
        <v>66</v>
      </c>
      <c r="C16" s="4">
        <v>12999</v>
      </c>
      <c r="D16" s="4">
        <v>269674</v>
      </c>
      <c r="E16" s="4">
        <v>3415118900</v>
      </c>
      <c r="F16" s="4">
        <v>-47976671</v>
      </c>
      <c r="G16" s="4">
        <v>3367142227</v>
      </c>
      <c r="H16" s="4">
        <v>0</v>
      </c>
      <c r="I16" s="4">
        <v>1225784119</v>
      </c>
      <c r="J16" s="4">
        <v>2198301479</v>
      </c>
      <c r="K16" s="4">
        <v>7812503</v>
      </c>
      <c r="L16" s="4">
        <v>228207</v>
      </c>
      <c r="M16" s="4">
        <v>2680179600</v>
      </c>
      <c r="N16" s="4">
        <v>91124</v>
      </c>
      <c r="O16" s="4">
        <v>114588811</v>
      </c>
      <c r="P16" s="4">
        <v>36844</v>
      </c>
      <c r="Q16" s="4">
        <v>75080592</v>
      </c>
      <c r="R16" s="4">
        <v>10000</v>
      </c>
      <c r="S16" s="4">
        <v>4070290</v>
      </c>
      <c r="T16" s="4">
        <v>1162</v>
      </c>
      <c r="U16" s="4">
        <v>9299936</v>
      </c>
      <c r="V16" s="4">
        <v>38984</v>
      </c>
      <c r="W16" s="4">
        <v>322134317</v>
      </c>
      <c r="X16" s="4">
        <v>5060</v>
      </c>
      <c r="Y16" s="4">
        <v>31695333</v>
      </c>
      <c r="Z16" s="4">
        <v>21525</v>
      </c>
      <c r="AA16" s="4">
        <v>56092602</v>
      </c>
      <c r="AB16" s="4">
        <v>7458</v>
      </c>
      <c r="AC16" s="4">
        <v>17241837</v>
      </c>
      <c r="AD16" s="4">
        <v>805</v>
      </c>
      <c r="AE16" s="4">
        <v>2701379</v>
      </c>
      <c r="AF16" s="4">
        <v>40</v>
      </c>
      <c r="AG16" s="4">
        <v>1561789</v>
      </c>
      <c r="AH16" s="4">
        <v>12922</v>
      </c>
      <c r="AI16" s="4">
        <v>62819050</v>
      </c>
      <c r="AJ16" s="4">
        <v>5215</v>
      </c>
      <c r="AK16" s="4">
        <v>114693650</v>
      </c>
      <c r="AL16" s="4">
        <v>22126</v>
      </c>
      <c r="AM16" s="4">
        <v>178111542</v>
      </c>
      <c r="AN16" s="4">
        <v>3157</v>
      </c>
      <c r="AO16" s="4">
        <v>10186579</v>
      </c>
      <c r="AP16" s="4">
        <v>4443</v>
      </c>
      <c r="AQ16" s="4">
        <v>19888571</v>
      </c>
      <c r="AR16" s="4">
        <v>1374</v>
      </c>
      <c r="AS16" s="4">
        <v>9679301</v>
      </c>
      <c r="AT16" s="4">
        <v>456</v>
      </c>
      <c r="AU16" s="4">
        <v>14762862</v>
      </c>
      <c r="AV16" s="4">
        <v>394</v>
      </c>
      <c r="AW16" s="4">
        <v>237965</v>
      </c>
      <c r="AX16" s="4">
        <v>0</v>
      </c>
      <c r="AY16" s="4">
        <v>0</v>
      </c>
      <c r="AZ16" s="4">
        <v>9</v>
      </c>
      <c r="BA16" s="4">
        <v>29438</v>
      </c>
      <c r="BB16" s="4">
        <v>1559</v>
      </c>
      <c r="BC16" s="4">
        <v>2321290</v>
      </c>
      <c r="BD16" s="4">
        <v>21006</v>
      </c>
      <c r="BE16" s="4">
        <v>46285868</v>
      </c>
      <c r="BF16" s="4">
        <v>1616</v>
      </c>
      <c r="BG16" s="4">
        <v>11809504</v>
      </c>
      <c r="BH16" s="4">
        <v>10387</v>
      </c>
      <c r="BI16" s="4">
        <v>27121857</v>
      </c>
      <c r="BJ16" s="4">
        <v>7469</v>
      </c>
      <c r="BK16" s="4">
        <v>40736871</v>
      </c>
      <c r="BL16" s="4">
        <v>269674</v>
      </c>
      <c r="BM16" s="4">
        <v>3477718852</v>
      </c>
      <c r="BN16" s="4">
        <v>3123</v>
      </c>
      <c r="BO16" s="4">
        <v>5314658</v>
      </c>
      <c r="BP16" s="4">
        <v>2360</v>
      </c>
      <c r="BQ16" s="4">
        <v>403563</v>
      </c>
      <c r="BR16" s="4">
        <v>0</v>
      </c>
      <c r="BS16" s="4">
        <v>0</v>
      </c>
      <c r="BT16" s="4">
        <v>1361</v>
      </c>
      <c r="BU16" s="4">
        <v>617788</v>
      </c>
      <c r="BV16" s="4">
        <v>27317</v>
      </c>
      <c r="BW16" s="4">
        <v>16731559</v>
      </c>
      <c r="BX16" s="4">
        <v>1313</v>
      </c>
      <c r="BY16" s="4">
        <v>1034203</v>
      </c>
      <c r="BZ16" s="4">
        <v>1171</v>
      </c>
      <c r="CA16" s="4">
        <v>1885417</v>
      </c>
      <c r="CB16" s="4">
        <v>2334</v>
      </c>
      <c r="CC16" s="4">
        <v>226442</v>
      </c>
      <c r="CD16" s="4">
        <v>0</v>
      </c>
      <c r="CE16" s="4">
        <v>0</v>
      </c>
      <c r="CF16" s="4">
        <v>45738</v>
      </c>
      <c r="CG16" s="4">
        <v>34021199</v>
      </c>
      <c r="CH16" s="4">
        <v>398</v>
      </c>
      <c r="CI16" s="4">
        <v>4674267</v>
      </c>
      <c r="CJ16" s="4">
        <v>1019</v>
      </c>
      <c r="CK16" s="4">
        <v>5099131</v>
      </c>
      <c r="CL16" s="4">
        <v>1950</v>
      </c>
      <c r="CM16" s="4">
        <v>589738</v>
      </c>
      <c r="CN16" s="4">
        <v>7456</v>
      </c>
      <c r="CO16" s="4">
        <v>2690162</v>
      </c>
      <c r="CP16" s="4">
        <v>990</v>
      </c>
      <c r="CQ16" s="4">
        <v>3283979</v>
      </c>
      <c r="CR16" s="4">
        <v>403</v>
      </c>
      <c r="CS16" s="4">
        <v>340859</v>
      </c>
      <c r="CT16" s="4">
        <v>395</v>
      </c>
      <c r="CU16" s="4">
        <v>431686</v>
      </c>
      <c r="CV16" s="4">
        <v>0</v>
      </c>
      <c r="CW16" s="4">
        <v>0</v>
      </c>
      <c r="CX16" s="4">
        <v>593</v>
      </c>
      <c r="CY16" s="4">
        <v>3631311</v>
      </c>
      <c r="CZ16" s="4">
        <v>623</v>
      </c>
      <c r="DA16" s="4">
        <v>1005283</v>
      </c>
      <c r="DB16" s="4">
        <v>0</v>
      </c>
      <c r="DC16" s="4">
        <v>0</v>
      </c>
      <c r="DD16" s="4">
        <v>11362</v>
      </c>
      <c r="DE16" s="4">
        <v>20790064</v>
      </c>
      <c r="DF16" s="4">
        <v>1217</v>
      </c>
      <c r="DG16" s="4">
        <v>6175978</v>
      </c>
      <c r="DH16" s="4">
        <v>5</v>
      </c>
      <c r="DI16" s="4">
        <v>1917961</v>
      </c>
      <c r="DJ16" s="4">
        <v>0</v>
      </c>
      <c r="DK16" s="4">
        <v>0</v>
      </c>
      <c r="DL16" s="4">
        <v>681</v>
      </c>
      <c r="DM16" s="4">
        <v>8256804</v>
      </c>
      <c r="DN16" s="4">
        <v>1</v>
      </c>
      <c r="DO16" s="4">
        <v>35525</v>
      </c>
      <c r="DP16" s="4">
        <v>1</v>
      </c>
      <c r="DQ16" s="4">
        <v>255520</v>
      </c>
      <c r="DR16" s="4">
        <v>0</v>
      </c>
      <c r="DS16" s="4">
        <v>0</v>
      </c>
      <c r="DT16" s="4">
        <v>34103</v>
      </c>
      <c r="DU16" s="5">
        <v>-90335659</v>
      </c>
    </row>
    <row r="17" spans="1:125" ht="11.25">
      <c r="A17" s="6">
        <v>13000</v>
      </c>
      <c r="B17" s="7" t="s">
        <v>66</v>
      </c>
      <c r="C17" s="4">
        <v>13999</v>
      </c>
      <c r="D17" s="4">
        <v>250316</v>
      </c>
      <c r="E17" s="4">
        <v>3474036069</v>
      </c>
      <c r="F17" s="4">
        <v>-89265576</v>
      </c>
      <c r="G17" s="4">
        <v>3384770493</v>
      </c>
      <c r="H17" s="4">
        <v>0</v>
      </c>
      <c r="I17" s="4">
        <v>1202358243</v>
      </c>
      <c r="J17" s="4">
        <v>2216882065</v>
      </c>
      <c r="K17" s="4">
        <v>24105587</v>
      </c>
      <c r="L17" s="4">
        <v>204156</v>
      </c>
      <c r="M17" s="4">
        <v>2633743642</v>
      </c>
      <c r="N17" s="4">
        <v>87146</v>
      </c>
      <c r="O17" s="4">
        <v>157376606</v>
      </c>
      <c r="P17" s="4">
        <v>29581</v>
      </c>
      <c r="Q17" s="4">
        <v>70570438</v>
      </c>
      <c r="R17" s="4">
        <v>12921</v>
      </c>
      <c r="S17" s="4">
        <v>3523746</v>
      </c>
      <c r="T17" s="4">
        <v>505</v>
      </c>
      <c r="U17" s="4">
        <v>5959088</v>
      </c>
      <c r="V17" s="4">
        <v>32184</v>
      </c>
      <c r="W17" s="4">
        <v>330394579</v>
      </c>
      <c r="X17" s="4">
        <v>7636</v>
      </c>
      <c r="Y17" s="4">
        <v>56536542</v>
      </c>
      <c r="Z17" s="4">
        <v>15778</v>
      </c>
      <c r="AA17" s="4">
        <v>69525905</v>
      </c>
      <c r="AB17" s="4">
        <v>7882</v>
      </c>
      <c r="AC17" s="4">
        <v>12742039</v>
      </c>
      <c r="AD17" s="4">
        <v>1</v>
      </c>
      <c r="AE17" s="4">
        <v>184931</v>
      </c>
      <c r="AF17" s="4">
        <v>0</v>
      </c>
      <c r="AG17" s="4">
        <v>0</v>
      </c>
      <c r="AH17" s="4">
        <v>9950</v>
      </c>
      <c r="AI17" s="4">
        <v>55775113</v>
      </c>
      <c r="AJ17" s="4">
        <v>6641</v>
      </c>
      <c r="AK17" s="4">
        <v>29517163</v>
      </c>
      <c r="AL17" s="4">
        <v>27776</v>
      </c>
      <c r="AM17" s="4">
        <v>194407225</v>
      </c>
      <c r="AN17" s="4">
        <v>9897</v>
      </c>
      <c r="AO17" s="4">
        <v>39755011</v>
      </c>
      <c r="AP17" s="4">
        <v>5119</v>
      </c>
      <c r="AQ17" s="4">
        <v>33111421</v>
      </c>
      <c r="AR17" s="4">
        <v>1371</v>
      </c>
      <c r="AS17" s="4">
        <v>17956299</v>
      </c>
      <c r="AT17" s="4">
        <v>1271</v>
      </c>
      <c r="AU17" s="4">
        <v>999861</v>
      </c>
      <c r="AV17" s="4">
        <v>3</v>
      </c>
      <c r="AW17" s="4">
        <v>77227</v>
      </c>
      <c r="AX17" s="4">
        <v>0</v>
      </c>
      <c r="AY17" s="4">
        <v>0</v>
      </c>
      <c r="AZ17" s="4">
        <v>0</v>
      </c>
      <c r="BA17" s="4">
        <v>0</v>
      </c>
      <c r="BB17" s="4">
        <v>8</v>
      </c>
      <c r="BC17" s="4">
        <v>54562</v>
      </c>
      <c r="BD17" s="4">
        <v>26892</v>
      </c>
      <c r="BE17" s="4">
        <v>71199990</v>
      </c>
      <c r="BF17" s="4">
        <v>4012</v>
      </c>
      <c r="BG17" s="4">
        <v>20516606</v>
      </c>
      <c r="BH17" s="4">
        <v>5951</v>
      </c>
      <c r="BI17" s="4">
        <v>31607213</v>
      </c>
      <c r="BJ17" s="4">
        <v>1832</v>
      </c>
      <c r="BK17" s="4">
        <v>80733835</v>
      </c>
      <c r="BL17" s="4">
        <v>249154</v>
      </c>
      <c r="BM17" s="4">
        <v>3467764754</v>
      </c>
      <c r="BN17" s="4">
        <v>2776</v>
      </c>
      <c r="BO17" s="4">
        <v>3158189</v>
      </c>
      <c r="BP17" s="4">
        <v>5437</v>
      </c>
      <c r="BQ17" s="4">
        <v>1481433</v>
      </c>
      <c r="BR17" s="4">
        <v>0</v>
      </c>
      <c r="BS17" s="4">
        <v>0</v>
      </c>
      <c r="BT17" s="4">
        <v>0</v>
      </c>
      <c r="BU17" s="4">
        <v>0</v>
      </c>
      <c r="BV17" s="4">
        <v>29747</v>
      </c>
      <c r="BW17" s="4">
        <v>22748875</v>
      </c>
      <c r="BX17" s="4">
        <v>6054</v>
      </c>
      <c r="BY17" s="4">
        <v>9403109</v>
      </c>
      <c r="BZ17" s="4">
        <v>0</v>
      </c>
      <c r="CA17" s="4">
        <v>0</v>
      </c>
      <c r="CB17" s="4">
        <v>1887</v>
      </c>
      <c r="CC17" s="4">
        <v>186096</v>
      </c>
      <c r="CD17" s="4">
        <v>1398</v>
      </c>
      <c r="CE17" s="4">
        <v>11361630</v>
      </c>
      <c r="CF17" s="4">
        <v>43310</v>
      </c>
      <c r="CG17" s="4">
        <v>50966563</v>
      </c>
      <c r="CH17" s="4">
        <v>0</v>
      </c>
      <c r="CI17" s="4">
        <v>0</v>
      </c>
      <c r="CJ17" s="4">
        <v>1643</v>
      </c>
      <c r="CK17" s="4">
        <v>17334467</v>
      </c>
      <c r="CL17" s="4">
        <v>699</v>
      </c>
      <c r="CM17" s="4">
        <v>3935984</v>
      </c>
      <c r="CN17" s="4">
        <v>9433</v>
      </c>
      <c r="CO17" s="4">
        <v>3306360</v>
      </c>
      <c r="CP17" s="4">
        <v>899</v>
      </c>
      <c r="CQ17" s="4">
        <v>743801</v>
      </c>
      <c r="CR17" s="4">
        <v>107</v>
      </c>
      <c r="CS17" s="4">
        <v>321005</v>
      </c>
      <c r="CT17" s="4">
        <v>1</v>
      </c>
      <c r="CU17" s="4">
        <v>23498</v>
      </c>
      <c r="CV17" s="4">
        <v>0</v>
      </c>
      <c r="CW17" s="4">
        <v>0</v>
      </c>
      <c r="CX17" s="4">
        <v>225</v>
      </c>
      <c r="CY17" s="4">
        <v>194115</v>
      </c>
      <c r="CZ17" s="4">
        <v>1671</v>
      </c>
      <c r="DA17" s="4">
        <v>564250</v>
      </c>
      <c r="DB17" s="4">
        <v>7</v>
      </c>
      <c r="DC17" s="4">
        <v>3881</v>
      </c>
      <c r="DD17" s="4">
        <v>12737</v>
      </c>
      <c r="DE17" s="4">
        <v>26306781</v>
      </c>
      <c r="DF17" s="4">
        <v>3614</v>
      </c>
      <c r="DG17" s="4">
        <v>19396785</v>
      </c>
      <c r="DH17" s="4">
        <v>4</v>
      </c>
      <c r="DI17" s="4">
        <v>2560865</v>
      </c>
      <c r="DJ17" s="4">
        <v>7</v>
      </c>
      <c r="DK17" s="4">
        <v>5583</v>
      </c>
      <c r="DL17" s="4">
        <v>555</v>
      </c>
      <c r="DM17" s="4">
        <v>15965381</v>
      </c>
      <c r="DN17" s="4">
        <v>0</v>
      </c>
      <c r="DO17" s="4">
        <v>0</v>
      </c>
      <c r="DP17" s="4">
        <v>4</v>
      </c>
      <c r="DQ17" s="4">
        <v>1001524</v>
      </c>
      <c r="DR17" s="4">
        <v>0</v>
      </c>
      <c r="DS17" s="4">
        <v>0</v>
      </c>
      <c r="DT17" s="4">
        <v>44717</v>
      </c>
      <c r="DU17" s="5">
        <v>-128101918</v>
      </c>
    </row>
    <row r="18" spans="1:125" ht="11.25">
      <c r="A18" s="6">
        <v>14000</v>
      </c>
      <c r="B18" s="7" t="s">
        <v>66</v>
      </c>
      <c r="C18" s="4">
        <v>14999</v>
      </c>
      <c r="D18" s="4">
        <v>234397</v>
      </c>
      <c r="E18" s="4">
        <v>3442888379</v>
      </c>
      <c r="F18" s="4">
        <v>-48960230</v>
      </c>
      <c r="G18" s="4">
        <v>3393928150</v>
      </c>
      <c r="H18" s="4">
        <v>0</v>
      </c>
      <c r="I18" s="4">
        <v>1197141603</v>
      </c>
      <c r="J18" s="4">
        <v>2279830339</v>
      </c>
      <c r="K18" s="4">
        <v>8193540</v>
      </c>
      <c r="L18" s="4">
        <v>187332</v>
      </c>
      <c r="M18" s="4">
        <v>2557223198</v>
      </c>
      <c r="N18" s="4">
        <v>84586</v>
      </c>
      <c r="O18" s="4">
        <v>109115058</v>
      </c>
      <c r="P18" s="4">
        <v>40808</v>
      </c>
      <c r="Q18" s="4">
        <v>93294469</v>
      </c>
      <c r="R18" s="4">
        <v>12777</v>
      </c>
      <c r="S18" s="4">
        <v>5927344</v>
      </c>
      <c r="T18" s="4">
        <v>2324</v>
      </c>
      <c r="U18" s="4">
        <v>20862082</v>
      </c>
      <c r="V18" s="4">
        <v>23544</v>
      </c>
      <c r="W18" s="4">
        <v>277302387</v>
      </c>
      <c r="X18" s="4">
        <v>7997</v>
      </c>
      <c r="Y18" s="4">
        <v>76445627</v>
      </c>
      <c r="Z18" s="4">
        <v>25542</v>
      </c>
      <c r="AA18" s="4">
        <v>83058250</v>
      </c>
      <c r="AB18" s="4">
        <v>8529</v>
      </c>
      <c r="AC18" s="4">
        <v>19701283</v>
      </c>
      <c r="AD18" s="4">
        <v>1</v>
      </c>
      <c r="AE18" s="4">
        <v>13874</v>
      </c>
      <c r="AF18" s="4">
        <v>1173</v>
      </c>
      <c r="AG18" s="4">
        <v>5773240</v>
      </c>
      <c r="AH18" s="4">
        <v>18563</v>
      </c>
      <c r="AI18" s="4">
        <v>105101277</v>
      </c>
      <c r="AJ18" s="4">
        <v>11243</v>
      </c>
      <c r="AK18" s="4">
        <v>1516885205</v>
      </c>
      <c r="AL18" s="4">
        <v>40196</v>
      </c>
      <c r="AM18" s="4">
        <v>308997732</v>
      </c>
      <c r="AN18" s="4">
        <v>6717</v>
      </c>
      <c r="AO18" s="4">
        <v>57497090</v>
      </c>
      <c r="AP18" s="4">
        <v>2357</v>
      </c>
      <c r="AQ18" s="4">
        <v>31287316</v>
      </c>
      <c r="AR18" s="4">
        <v>2114</v>
      </c>
      <c r="AS18" s="4">
        <v>6138919</v>
      </c>
      <c r="AT18" s="4">
        <v>1401</v>
      </c>
      <c r="AU18" s="4">
        <v>66323780</v>
      </c>
      <c r="AV18" s="4">
        <v>1515</v>
      </c>
      <c r="AW18" s="4">
        <v>7363600</v>
      </c>
      <c r="AX18" s="4">
        <v>505</v>
      </c>
      <c r="AY18" s="4">
        <v>594950</v>
      </c>
      <c r="AZ18" s="4">
        <v>0</v>
      </c>
      <c r="BA18" s="4">
        <v>0</v>
      </c>
      <c r="BB18" s="4">
        <v>1</v>
      </c>
      <c r="BC18" s="4">
        <v>907239</v>
      </c>
      <c r="BD18" s="4">
        <v>21095</v>
      </c>
      <c r="BE18" s="4">
        <v>45166667</v>
      </c>
      <c r="BF18" s="4">
        <v>2687</v>
      </c>
      <c r="BG18" s="4">
        <v>5444195</v>
      </c>
      <c r="BH18" s="4">
        <v>5911</v>
      </c>
      <c r="BI18" s="4">
        <v>31343482</v>
      </c>
      <c r="BJ18" s="4">
        <v>5395</v>
      </c>
      <c r="BK18" s="4">
        <v>48977937</v>
      </c>
      <c r="BL18" s="4">
        <v>234397</v>
      </c>
      <c r="BM18" s="4">
        <v>3465174680</v>
      </c>
      <c r="BN18" s="4">
        <v>5200</v>
      </c>
      <c r="BO18" s="4">
        <v>8821158</v>
      </c>
      <c r="BP18" s="4">
        <v>7105</v>
      </c>
      <c r="BQ18" s="4">
        <v>4001288</v>
      </c>
      <c r="BR18" s="4">
        <v>0</v>
      </c>
      <c r="BS18" s="4">
        <v>0</v>
      </c>
      <c r="BT18" s="4">
        <v>1162</v>
      </c>
      <c r="BU18" s="4">
        <v>255748</v>
      </c>
      <c r="BV18" s="4">
        <v>20713</v>
      </c>
      <c r="BW18" s="4">
        <v>18472489</v>
      </c>
      <c r="BX18" s="4">
        <v>5868</v>
      </c>
      <c r="BY18" s="4">
        <v>7259982</v>
      </c>
      <c r="BZ18" s="4">
        <v>0</v>
      </c>
      <c r="CA18" s="4">
        <v>0</v>
      </c>
      <c r="CB18" s="4">
        <v>1164</v>
      </c>
      <c r="CC18" s="4">
        <v>226714</v>
      </c>
      <c r="CD18" s="4">
        <v>0</v>
      </c>
      <c r="CE18" s="4">
        <v>0</v>
      </c>
      <c r="CF18" s="4">
        <v>31811</v>
      </c>
      <c r="CG18" s="4">
        <v>41955504</v>
      </c>
      <c r="CH18" s="4">
        <v>12</v>
      </c>
      <c r="CI18" s="4">
        <v>1491786</v>
      </c>
      <c r="CJ18" s="4">
        <v>4353</v>
      </c>
      <c r="CK18" s="4">
        <v>8753585</v>
      </c>
      <c r="CL18" s="4">
        <v>1664</v>
      </c>
      <c r="CM18" s="4">
        <v>612384</v>
      </c>
      <c r="CN18" s="4">
        <v>11414</v>
      </c>
      <c r="CO18" s="4">
        <v>5799166</v>
      </c>
      <c r="CP18" s="4">
        <v>0</v>
      </c>
      <c r="CQ18" s="4">
        <v>0</v>
      </c>
      <c r="CR18" s="4">
        <v>201</v>
      </c>
      <c r="CS18" s="4">
        <v>602639</v>
      </c>
      <c r="CT18" s="4">
        <v>1</v>
      </c>
      <c r="CU18" s="4">
        <v>154</v>
      </c>
      <c r="CV18" s="4">
        <v>0</v>
      </c>
      <c r="CW18" s="4">
        <v>0</v>
      </c>
      <c r="CX18" s="4">
        <v>0</v>
      </c>
      <c r="CY18" s="4">
        <v>0</v>
      </c>
      <c r="CZ18" s="4">
        <v>1376</v>
      </c>
      <c r="DA18" s="4">
        <v>354389</v>
      </c>
      <c r="DB18" s="4">
        <v>1</v>
      </c>
      <c r="DC18" s="4">
        <v>6361</v>
      </c>
      <c r="DD18" s="4">
        <v>8832</v>
      </c>
      <c r="DE18" s="4">
        <v>18461650</v>
      </c>
      <c r="DF18" s="4">
        <v>1021</v>
      </c>
      <c r="DG18" s="4">
        <v>3040873</v>
      </c>
      <c r="DH18" s="4">
        <v>395</v>
      </c>
      <c r="DI18" s="4">
        <v>918462</v>
      </c>
      <c r="DJ18" s="4">
        <v>7</v>
      </c>
      <c r="DK18" s="4">
        <v>9366</v>
      </c>
      <c r="DL18" s="4">
        <v>274</v>
      </c>
      <c r="DM18" s="4">
        <v>2125735</v>
      </c>
      <c r="DN18" s="4">
        <v>0</v>
      </c>
      <c r="DO18" s="4">
        <v>0</v>
      </c>
      <c r="DP18" s="4">
        <v>417</v>
      </c>
      <c r="DQ18" s="4">
        <v>8857638</v>
      </c>
      <c r="DR18" s="4">
        <v>0</v>
      </c>
      <c r="DS18" s="4">
        <v>0</v>
      </c>
      <c r="DT18" s="4">
        <v>43600</v>
      </c>
      <c r="DU18" s="5">
        <v>-101401184</v>
      </c>
    </row>
    <row r="19" spans="1:125" ht="11.25">
      <c r="A19" s="6">
        <v>15000</v>
      </c>
      <c r="B19" s="7" t="s">
        <v>66</v>
      </c>
      <c r="C19" s="4">
        <v>15999</v>
      </c>
      <c r="D19" s="4">
        <v>262412</v>
      </c>
      <c r="E19" s="4">
        <v>4127067900</v>
      </c>
      <c r="F19" s="4">
        <v>-62447639</v>
      </c>
      <c r="G19" s="4">
        <v>4064620261</v>
      </c>
      <c r="H19" s="4">
        <v>0</v>
      </c>
      <c r="I19" s="4">
        <v>1391570263</v>
      </c>
      <c r="J19" s="4">
        <v>2736575191</v>
      </c>
      <c r="K19" s="4">
        <v>11504729</v>
      </c>
      <c r="L19" s="4">
        <v>207838</v>
      </c>
      <c r="M19" s="4">
        <v>3099632242</v>
      </c>
      <c r="N19" s="4">
        <v>93970</v>
      </c>
      <c r="O19" s="4">
        <v>162692664</v>
      </c>
      <c r="P19" s="4">
        <v>31823</v>
      </c>
      <c r="Q19" s="4">
        <v>46997735</v>
      </c>
      <c r="R19" s="4">
        <v>13034</v>
      </c>
      <c r="S19" s="4">
        <v>5497134</v>
      </c>
      <c r="T19" s="4">
        <v>2325</v>
      </c>
      <c r="U19" s="4">
        <v>9997431</v>
      </c>
      <c r="V19" s="4">
        <v>24615</v>
      </c>
      <c r="W19" s="4">
        <v>259943151</v>
      </c>
      <c r="X19" s="4">
        <v>9280</v>
      </c>
      <c r="Y19" s="4">
        <v>52303522</v>
      </c>
      <c r="Z19" s="4">
        <v>15953</v>
      </c>
      <c r="AA19" s="4">
        <v>68709707</v>
      </c>
      <c r="AB19" s="4">
        <v>7760</v>
      </c>
      <c r="AC19" s="4">
        <v>18069261</v>
      </c>
      <c r="AD19" s="4">
        <v>1013</v>
      </c>
      <c r="AE19" s="4">
        <v>1876821</v>
      </c>
      <c r="AF19" s="4">
        <v>217</v>
      </c>
      <c r="AG19" s="4">
        <v>1440942</v>
      </c>
      <c r="AH19" s="4">
        <v>9922</v>
      </c>
      <c r="AI19" s="4">
        <v>79296089</v>
      </c>
      <c r="AJ19" s="4">
        <v>9672</v>
      </c>
      <c r="AK19" s="4">
        <v>125117948</v>
      </c>
      <c r="AL19" s="4">
        <v>42857</v>
      </c>
      <c r="AM19" s="4">
        <v>374776450</v>
      </c>
      <c r="AN19" s="4">
        <v>5653</v>
      </c>
      <c r="AO19" s="4">
        <v>36312392</v>
      </c>
      <c r="AP19" s="4">
        <v>6230</v>
      </c>
      <c r="AQ19" s="4">
        <v>22023994</v>
      </c>
      <c r="AR19" s="4">
        <v>2068</v>
      </c>
      <c r="AS19" s="4">
        <v>26668348</v>
      </c>
      <c r="AT19" s="4">
        <v>399</v>
      </c>
      <c r="AU19" s="4">
        <v>11309122</v>
      </c>
      <c r="AV19" s="4">
        <v>0</v>
      </c>
      <c r="AW19" s="4">
        <v>0</v>
      </c>
      <c r="AX19" s="4">
        <v>0</v>
      </c>
      <c r="AY19" s="4">
        <v>0</v>
      </c>
      <c r="AZ19" s="4">
        <v>2</v>
      </c>
      <c r="BA19" s="4">
        <v>7909</v>
      </c>
      <c r="BB19" s="4">
        <v>9</v>
      </c>
      <c r="BC19" s="4">
        <v>39683</v>
      </c>
      <c r="BD19" s="4">
        <v>22325</v>
      </c>
      <c r="BE19" s="4">
        <v>46977502</v>
      </c>
      <c r="BF19" s="4">
        <v>3803</v>
      </c>
      <c r="BG19" s="4">
        <v>11857019</v>
      </c>
      <c r="BH19" s="4">
        <v>7245</v>
      </c>
      <c r="BI19" s="4">
        <v>48609570</v>
      </c>
      <c r="BJ19" s="4">
        <v>4436</v>
      </c>
      <c r="BK19" s="4">
        <v>37710107</v>
      </c>
      <c r="BL19" s="4">
        <v>262412</v>
      </c>
      <c r="BM19" s="4">
        <v>4145774134</v>
      </c>
      <c r="BN19" s="4">
        <v>2325</v>
      </c>
      <c r="BO19" s="4">
        <v>3487476</v>
      </c>
      <c r="BP19" s="4">
        <v>6278</v>
      </c>
      <c r="BQ19" s="4">
        <v>2569453</v>
      </c>
      <c r="BR19" s="4">
        <v>0</v>
      </c>
      <c r="BS19" s="4">
        <v>0</v>
      </c>
      <c r="BT19" s="4">
        <v>0</v>
      </c>
      <c r="BU19" s="4">
        <v>0</v>
      </c>
      <c r="BV19" s="4">
        <v>28258</v>
      </c>
      <c r="BW19" s="4">
        <v>19707015</v>
      </c>
      <c r="BX19" s="4">
        <v>4765</v>
      </c>
      <c r="BY19" s="4">
        <v>5427055</v>
      </c>
      <c r="BZ19" s="4">
        <v>2324</v>
      </c>
      <c r="CA19" s="4">
        <v>3690912</v>
      </c>
      <c r="CB19" s="4">
        <v>1294</v>
      </c>
      <c r="CC19" s="4">
        <v>468925</v>
      </c>
      <c r="CD19" s="4">
        <v>2324</v>
      </c>
      <c r="CE19" s="4">
        <v>5575312</v>
      </c>
      <c r="CF19" s="4">
        <v>39317</v>
      </c>
      <c r="CG19" s="4">
        <v>42935510</v>
      </c>
      <c r="CH19" s="4">
        <v>201</v>
      </c>
      <c r="CI19" s="4">
        <v>3393704</v>
      </c>
      <c r="CJ19" s="4">
        <v>5520</v>
      </c>
      <c r="CK19" s="4">
        <v>10377070</v>
      </c>
      <c r="CL19" s="4">
        <v>505</v>
      </c>
      <c r="CM19" s="4">
        <v>107485</v>
      </c>
      <c r="CN19" s="4">
        <v>11478</v>
      </c>
      <c r="CO19" s="4">
        <v>5209352</v>
      </c>
      <c r="CP19" s="4">
        <v>1677</v>
      </c>
      <c r="CQ19" s="4">
        <v>5473931</v>
      </c>
      <c r="CR19" s="4">
        <v>2</v>
      </c>
      <c r="CS19" s="4">
        <v>6539</v>
      </c>
      <c r="CT19" s="4">
        <v>2</v>
      </c>
      <c r="CU19" s="4">
        <v>7019</v>
      </c>
      <c r="CV19" s="4">
        <v>394</v>
      </c>
      <c r="CW19" s="4">
        <v>7486</v>
      </c>
      <c r="CX19" s="4">
        <v>619</v>
      </c>
      <c r="CY19" s="4">
        <v>855360</v>
      </c>
      <c r="CZ19" s="4">
        <v>1367</v>
      </c>
      <c r="DA19" s="4">
        <v>7997948</v>
      </c>
      <c r="DB19" s="4">
        <v>1</v>
      </c>
      <c r="DC19" s="4">
        <v>4321</v>
      </c>
      <c r="DD19" s="4">
        <v>9391</v>
      </c>
      <c r="DE19" s="4">
        <v>22653623</v>
      </c>
      <c r="DF19" s="4">
        <v>2401</v>
      </c>
      <c r="DG19" s="4">
        <v>4511841</v>
      </c>
      <c r="DH19" s="4">
        <v>399</v>
      </c>
      <c r="DI19" s="4">
        <v>1831560</v>
      </c>
      <c r="DJ19" s="4">
        <v>1</v>
      </c>
      <c r="DK19" s="4">
        <v>15682</v>
      </c>
      <c r="DL19" s="4">
        <v>2039</v>
      </c>
      <c r="DM19" s="4">
        <v>67362891</v>
      </c>
      <c r="DN19" s="4">
        <v>0</v>
      </c>
      <c r="DO19" s="4">
        <v>0</v>
      </c>
      <c r="DP19" s="4">
        <v>1205</v>
      </c>
      <c r="DQ19" s="4">
        <v>19429988</v>
      </c>
      <c r="DR19" s="4">
        <v>225</v>
      </c>
      <c r="DS19" s="4">
        <v>630535</v>
      </c>
      <c r="DT19" s="4">
        <v>45685</v>
      </c>
      <c r="DU19" s="5">
        <v>-165895626</v>
      </c>
    </row>
    <row r="20" spans="1:125" ht="11.25">
      <c r="A20" s="6">
        <v>16000</v>
      </c>
      <c r="B20" s="7" t="s">
        <v>66</v>
      </c>
      <c r="C20" s="4">
        <v>16999</v>
      </c>
      <c r="D20" s="4">
        <v>271175</v>
      </c>
      <c r="E20" s="4">
        <v>4518076508</v>
      </c>
      <c r="F20" s="4">
        <v>-52505313</v>
      </c>
      <c r="G20" s="4">
        <v>4465571195</v>
      </c>
      <c r="H20" s="4">
        <v>0</v>
      </c>
      <c r="I20" s="4">
        <v>1380785177</v>
      </c>
      <c r="J20" s="4">
        <v>3083512014</v>
      </c>
      <c r="K20" s="4">
        <v>15457523</v>
      </c>
      <c r="L20" s="4">
        <v>215353</v>
      </c>
      <c r="M20" s="4">
        <v>3452252863</v>
      </c>
      <c r="N20" s="4">
        <v>97931</v>
      </c>
      <c r="O20" s="4">
        <v>249230403</v>
      </c>
      <c r="P20" s="4">
        <v>40712</v>
      </c>
      <c r="Q20" s="4">
        <v>98350028</v>
      </c>
      <c r="R20" s="4">
        <v>10693</v>
      </c>
      <c r="S20" s="4">
        <v>6308190</v>
      </c>
      <c r="T20" s="4">
        <v>1162</v>
      </c>
      <c r="U20" s="4">
        <v>4502332</v>
      </c>
      <c r="V20" s="4">
        <v>25300</v>
      </c>
      <c r="W20" s="4">
        <v>275253207</v>
      </c>
      <c r="X20" s="4">
        <v>7231</v>
      </c>
      <c r="Y20" s="4">
        <v>66837948</v>
      </c>
      <c r="Z20" s="4">
        <v>21169</v>
      </c>
      <c r="AA20" s="4">
        <v>74122676</v>
      </c>
      <c r="AB20" s="4">
        <v>8900</v>
      </c>
      <c r="AC20" s="4">
        <v>19056764</v>
      </c>
      <c r="AD20" s="4">
        <v>9</v>
      </c>
      <c r="AE20" s="4">
        <v>108242</v>
      </c>
      <c r="AF20" s="4">
        <v>210</v>
      </c>
      <c r="AG20" s="4">
        <v>420428</v>
      </c>
      <c r="AH20" s="4">
        <v>14134</v>
      </c>
      <c r="AI20" s="4">
        <v>112497657</v>
      </c>
      <c r="AJ20" s="4">
        <v>7148</v>
      </c>
      <c r="AK20" s="4">
        <v>172627818</v>
      </c>
      <c r="AL20" s="4">
        <v>37052</v>
      </c>
      <c r="AM20" s="4">
        <v>304170971</v>
      </c>
      <c r="AN20" s="4">
        <v>4112</v>
      </c>
      <c r="AO20" s="4">
        <v>26741182</v>
      </c>
      <c r="AP20" s="4">
        <v>2794</v>
      </c>
      <c r="AQ20" s="4">
        <v>25504202</v>
      </c>
      <c r="AR20" s="4">
        <v>6424</v>
      </c>
      <c r="AS20" s="4">
        <v>53593622</v>
      </c>
      <c r="AT20" s="4">
        <v>5302</v>
      </c>
      <c r="AU20" s="4">
        <v>50801744</v>
      </c>
      <c r="AV20" s="4">
        <v>1363</v>
      </c>
      <c r="AW20" s="4">
        <v>12907984</v>
      </c>
      <c r="AX20" s="4">
        <v>1</v>
      </c>
      <c r="AY20" s="4">
        <v>64413</v>
      </c>
      <c r="AZ20" s="4">
        <v>201</v>
      </c>
      <c r="BA20" s="4">
        <v>1065838</v>
      </c>
      <c r="BB20" s="4">
        <v>414</v>
      </c>
      <c r="BC20" s="4">
        <v>27305719</v>
      </c>
      <c r="BD20" s="4">
        <v>15126</v>
      </c>
      <c r="BE20" s="4">
        <v>47448260</v>
      </c>
      <c r="BF20" s="4">
        <v>2137</v>
      </c>
      <c r="BG20" s="4">
        <v>10623389</v>
      </c>
      <c r="BH20" s="4">
        <v>6503</v>
      </c>
      <c r="BI20" s="4">
        <v>24933980</v>
      </c>
      <c r="BJ20" s="4">
        <v>3989</v>
      </c>
      <c r="BK20" s="4">
        <v>46055008</v>
      </c>
      <c r="BL20" s="4">
        <v>271175</v>
      </c>
      <c r="BM20" s="4">
        <v>4517116376</v>
      </c>
      <c r="BN20" s="4">
        <v>3622</v>
      </c>
      <c r="BO20" s="4">
        <v>7200300</v>
      </c>
      <c r="BP20" s="4">
        <v>7773</v>
      </c>
      <c r="BQ20" s="4">
        <v>4898843</v>
      </c>
      <c r="BR20" s="4">
        <v>0</v>
      </c>
      <c r="BS20" s="4">
        <v>0</v>
      </c>
      <c r="BT20" s="4">
        <v>200</v>
      </c>
      <c r="BU20" s="4">
        <v>277920</v>
      </c>
      <c r="BV20" s="4">
        <v>26269</v>
      </c>
      <c r="BW20" s="4">
        <v>20499153</v>
      </c>
      <c r="BX20" s="4">
        <v>5800</v>
      </c>
      <c r="BY20" s="4">
        <v>6630077</v>
      </c>
      <c r="BZ20" s="4">
        <v>0</v>
      </c>
      <c r="CA20" s="4">
        <v>0</v>
      </c>
      <c r="CB20" s="4">
        <v>2324</v>
      </c>
      <c r="CC20" s="4">
        <v>183674</v>
      </c>
      <c r="CD20" s="4">
        <v>0</v>
      </c>
      <c r="CE20" s="4">
        <v>0</v>
      </c>
      <c r="CF20" s="4">
        <v>43215</v>
      </c>
      <c r="CG20" s="4">
        <v>43404077</v>
      </c>
      <c r="CH20" s="4">
        <v>199</v>
      </c>
      <c r="CI20" s="4">
        <v>3196708</v>
      </c>
      <c r="CJ20" s="4">
        <v>1638</v>
      </c>
      <c r="CK20" s="4">
        <v>12848058</v>
      </c>
      <c r="CL20" s="4">
        <v>398</v>
      </c>
      <c r="CM20" s="4">
        <v>4215721</v>
      </c>
      <c r="CN20" s="4">
        <v>10299</v>
      </c>
      <c r="CO20" s="4">
        <v>6294401</v>
      </c>
      <c r="CP20" s="4">
        <v>2363</v>
      </c>
      <c r="CQ20" s="4">
        <v>167432</v>
      </c>
      <c r="CR20" s="4">
        <v>200</v>
      </c>
      <c r="CS20" s="4">
        <v>5255601</v>
      </c>
      <c r="CT20" s="4">
        <v>0</v>
      </c>
      <c r="CU20" s="4">
        <v>0</v>
      </c>
      <c r="CV20" s="4">
        <v>0</v>
      </c>
      <c r="CW20" s="4">
        <v>0</v>
      </c>
      <c r="CX20" s="4">
        <v>1163</v>
      </c>
      <c r="CY20" s="4">
        <v>325872</v>
      </c>
      <c r="CZ20" s="4">
        <v>1186</v>
      </c>
      <c r="DA20" s="4">
        <v>2581587</v>
      </c>
      <c r="DB20" s="4">
        <v>11</v>
      </c>
      <c r="DC20" s="4">
        <v>25475</v>
      </c>
      <c r="DD20" s="4">
        <v>6279</v>
      </c>
      <c r="DE20" s="4">
        <v>23859283</v>
      </c>
      <c r="DF20" s="4">
        <v>1739</v>
      </c>
      <c r="DG20" s="4">
        <v>7762748</v>
      </c>
      <c r="DH20" s="4">
        <v>64</v>
      </c>
      <c r="DI20" s="4">
        <v>6933549</v>
      </c>
      <c r="DJ20" s="4">
        <v>1</v>
      </c>
      <c r="DK20" s="4">
        <v>80132</v>
      </c>
      <c r="DL20" s="4">
        <v>893</v>
      </c>
      <c r="DM20" s="4">
        <v>7419798</v>
      </c>
      <c r="DN20" s="4">
        <v>0</v>
      </c>
      <c r="DO20" s="4">
        <v>0</v>
      </c>
      <c r="DP20" s="4">
        <v>228</v>
      </c>
      <c r="DQ20" s="4">
        <v>1057057</v>
      </c>
      <c r="DR20" s="4">
        <v>0</v>
      </c>
      <c r="DS20" s="4">
        <v>0</v>
      </c>
      <c r="DT20" s="4">
        <v>31916</v>
      </c>
      <c r="DU20" s="5">
        <v>-111192723</v>
      </c>
    </row>
    <row r="21" spans="1:125" ht="11.25">
      <c r="A21" s="6">
        <v>17000</v>
      </c>
      <c r="B21" s="7" t="s">
        <v>66</v>
      </c>
      <c r="C21" s="4">
        <v>17999</v>
      </c>
      <c r="D21" s="4">
        <v>228218</v>
      </c>
      <c r="E21" s="4">
        <v>4044069977</v>
      </c>
      <c r="F21" s="4">
        <v>-50131644</v>
      </c>
      <c r="G21" s="4">
        <v>3997929168</v>
      </c>
      <c r="H21" s="4">
        <v>0</v>
      </c>
      <c r="I21" s="4">
        <v>1158879311</v>
      </c>
      <c r="J21" s="4">
        <v>2871948022</v>
      </c>
      <c r="K21" s="4">
        <v>16920727</v>
      </c>
      <c r="L21" s="4">
        <v>186014</v>
      </c>
      <c r="M21" s="4">
        <v>3082559509</v>
      </c>
      <c r="N21" s="4">
        <v>85115</v>
      </c>
      <c r="O21" s="4">
        <v>145923418</v>
      </c>
      <c r="P21" s="4">
        <v>32070</v>
      </c>
      <c r="Q21" s="4">
        <v>74507293</v>
      </c>
      <c r="R21" s="4">
        <v>19303</v>
      </c>
      <c r="S21" s="4">
        <v>10152799</v>
      </c>
      <c r="T21" s="4">
        <v>394</v>
      </c>
      <c r="U21" s="4">
        <v>3782230</v>
      </c>
      <c r="V21" s="4">
        <v>26959</v>
      </c>
      <c r="W21" s="4">
        <v>376350645</v>
      </c>
      <c r="X21" s="4">
        <v>6942</v>
      </c>
      <c r="Y21" s="4">
        <v>30668254</v>
      </c>
      <c r="Z21" s="4">
        <v>19296</v>
      </c>
      <c r="AA21" s="4">
        <v>109815810</v>
      </c>
      <c r="AB21" s="4">
        <v>6755</v>
      </c>
      <c r="AC21" s="4">
        <v>8980737</v>
      </c>
      <c r="AD21" s="4">
        <v>45</v>
      </c>
      <c r="AE21" s="4">
        <v>261413</v>
      </c>
      <c r="AF21" s="4">
        <v>199</v>
      </c>
      <c r="AG21" s="4">
        <v>24834588</v>
      </c>
      <c r="AH21" s="4">
        <v>10385</v>
      </c>
      <c r="AI21" s="4">
        <v>31799420</v>
      </c>
      <c r="AJ21" s="4">
        <v>10682</v>
      </c>
      <c r="AK21" s="4">
        <v>431751966</v>
      </c>
      <c r="AL21" s="4">
        <v>33353</v>
      </c>
      <c r="AM21" s="4">
        <v>347707180</v>
      </c>
      <c r="AN21" s="4">
        <v>2957</v>
      </c>
      <c r="AO21" s="4">
        <v>12304574</v>
      </c>
      <c r="AP21" s="4">
        <v>1517</v>
      </c>
      <c r="AQ21" s="4">
        <v>10072915</v>
      </c>
      <c r="AR21" s="4">
        <v>1272</v>
      </c>
      <c r="AS21" s="4">
        <v>23886836</v>
      </c>
      <c r="AT21" s="4">
        <v>1619</v>
      </c>
      <c r="AU21" s="4">
        <v>62201362</v>
      </c>
      <c r="AV21" s="4">
        <v>202</v>
      </c>
      <c r="AW21" s="4">
        <v>49763</v>
      </c>
      <c r="AX21" s="4">
        <v>2525</v>
      </c>
      <c r="AY21" s="4">
        <v>4094346</v>
      </c>
      <c r="AZ21" s="4">
        <v>0</v>
      </c>
      <c r="BA21" s="4">
        <v>0</v>
      </c>
      <c r="BB21" s="4">
        <v>202</v>
      </c>
      <c r="BC21" s="4">
        <v>2771248</v>
      </c>
      <c r="BD21" s="4">
        <v>17517</v>
      </c>
      <c r="BE21" s="4">
        <v>38955625</v>
      </c>
      <c r="BF21" s="4">
        <v>3495</v>
      </c>
      <c r="BG21" s="4">
        <v>7007956</v>
      </c>
      <c r="BH21" s="4">
        <v>3306</v>
      </c>
      <c r="BI21" s="4">
        <v>11230722</v>
      </c>
      <c r="BJ21" s="4">
        <v>5016</v>
      </c>
      <c r="BK21" s="4">
        <v>60590574</v>
      </c>
      <c r="BL21" s="4">
        <v>228218</v>
      </c>
      <c r="BM21" s="4">
        <v>4070010613</v>
      </c>
      <c r="BN21" s="4">
        <v>8184</v>
      </c>
      <c r="BO21" s="4">
        <v>18694774</v>
      </c>
      <c r="BP21" s="4">
        <v>6010</v>
      </c>
      <c r="BQ21" s="4">
        <v>3275255</v>
      </c>
      <c r="BR21" s="4">
        <v>0</v>
      </c>
      <c r="BS21" s="4">
        <v>0</v>
      </c>
      <c r="BT21" s="4">
        <v>1</v>
      </c>
      <c r="BU21" s="4">
        <v>6415</v>
      </c>
      <c r="BV21" s="4">
        <v>19456</v>
      </c>
      <c r="BW21" s="4">
        <v>21648984</v>
      </c>
      <c r="BX21" s="4">
        <v>3013</v>
      </c>
      <c r="BY21" s="4">
        <v>10589858</v>
      </c>
      <c r="BZ21" s="4">
        <v>199</v>
      </c>
      <c r="CA21" s="4">
        <v>122981</v>
      </c>
      <c r="CB21" s="4">
        <v>1866</v>
      </c>
      <c r="CC21" s="4">
        <v>202190</v>
      </c>
      <c r="CD21" s="4">
        <v>0</v>
      </c>
      <c r="CE21" s="4">
        <v>0</v>
      </c>
      <c r="CF21" s="4">
        <v>38238</v>
      </c>
      <c r="CG21" s="4">
        <v>59168606</v>
      </c>
      <c r="CH21" s="4">
        <v>594</v>
      </c>
      <c r="CI21" s="4">
        <v>4064187</v>
      </c>
      <c r="CJ21" s="4">
        <v>2368</v>
      </c>
      <c r="CK21" s="4">
        <v>12652816</v>
      </c>
      <c r="CL21" s="4">
        <v>625</v>
      </c>
      <c r="CM21" s="4">
        <v>1327569</v>
      </c>
      <c r="CN21" s="4">
        <v>15419</v>
      </c>
      <c r="CO21" s="4">
        <v>9664289</v>
      </c>
      <c r="CP21" s="4">
        <v>395</v>
      </c>
      <c r="CQ21" s="4">
        <v>3229482</v>
      </c>
      <c r="CR21" s="4">
        <v>398</v>
      </c>
      <c r="CS21" s="4">
        <v>467685</v>
      </c>
      <c r="CT21" s="4">
        <v>0</v>
      </c>
      <c r="CU21" s="4">
        <v>0</v>
      </c>
      <c r="CV21" s="4">
        <v>505</v>
      </c>
      <c r="CW21" s="4">
        <v>154919</v>
      </c>
      <c r="CX21" s="4">
        <v>199</v>
      </c>
      <c r="CY21" s="4">
        <v>1517890</v>
      </c>
      <c r="CZ21" s="4">
        <v>626</v>
      </c>
      <c r="DA21" s="4">
        <v>949881</v>
      </c>
      <c r="DB21" s="4">
        <v>0</v>
      </c>
      <c r="DC21" s="4">
        <v>0</v>
      </c>
      <c r="DD21" s="4">
        <v>9447</v>
      </c>
      <c r="DE21" s="4">
        <v>18845697</v>
      </c>
      <c r="DF21" s="4">
        <v>2792</v>
      </c>
      <c r="DG21" s="4">
        <v>6235981</v>
      </c>
      <c r="DH21" s="4">
        <v>32</v>
      </c>
      <c r="DI21" s="4">
        <v>3217499</v>
      </c>
      <c r="DJ21" s="4">
        <v>31</v>
      </c>
      <c r="DK21" s="4">
        <v>1491966</v>
      </c>
      <c r="DL21" s="4">
        <v>1437</v>
      </c>
      <c r="DM21" s="4">
        <v>24597715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39023</v>
      </c>
      <c r="DU21" s="5">
        <v>-124098248</v>
      </c>
    </row>
    <row r="22" spans="1:125" ht="11.25">
      <c r="A22" s="6">
        <v>18000</v>
      </c>
      <c r="B22" s="7" t="s">
        <v>66</v>
      </c>
      <c r="C22" s="4">
        <v>18999</v>
      </c>
      <c r="D22" s="4">
        <v>229957</v>
      </c>
      <c r="E22" s="4">
        <v>4309394399</v>
      </c>
      <c r="F22" s="4">
        <v>-65547023</v>
      </c>
      <c r="G22" s="4">
        <v>4243847377</v>
      </c>
      <c r="H22" s="4">
        <v>0</v>
      </c>
      <c r="I22" s="4">
        <v>1161450517</v>
      </c>
      <c r="J22" s="4">
        <v>3081649610</v>
      </c>
      <c r="K22" s="4">
        <v>23267858</v>
      </c>
      <c r="L22" s="4">
        <v>189093</v>
      </c>
      <c r="M22" s="4">
        <v>3256530986</v>
      </c>
      <c r="N22" s="4">
        <v>91190</v>
      </c>
      <c r="O22" s="4">
        <v>189139301</v>
      </c>
      <c r="P22" s="4">
        <v>35171</v>
      </c>
      <c r="Q22" s="4">
        <v>60664020</v>
      </c>
      <c r="R22" s="4">
        <v>15183</v>
      </c>
      <c r="S22" s="4">
        <v>5267812</v>
      </c>
      <c r="T22" s="4">
        <v>225</v>
      </c>
      <c r="U22" s="4">
        <v>675573</v>
      </c>
      <c r="V22" s="4">
        <v>29194</v>
      </c>
      <c r="W22" s="4">
        <v>437603654</v>
      </c>
      <c r="X22" s="4">
        <v>4092</v>
      </c>
      <c r="Y22" s="4">
        <v>14822756</v>
      </c>
      <c r="Z22" s="4">
        <v>25919</v>
      </c>
      <c r="AA22" s="4">
        <v>66577951</v>
      </c>
      <c r="AB22" s="4">
        <v>4476</v>
      </c>
      <c r="AC22" s="4">
        <v>12213451</v>
      </c>
      <c r="AD22" s="4">
        <v>310</v>
      </c>
      <c r="AE22" s="4">
        <v>165444</v>
      </c>
      <c r="AF22" s="4">
        <v>1199</v>
      </c>
      <c r="AG22" s="4">
        <v>629604</v>
      </c>
      <c r="AH22" s="4">
        <v>13523</v>
      </c>
      <c r="AI22" s="4">
        <v>59545884</v>
      </c>
      <c r="AJ22" s="4">
        <v>12000</v>
      </c>
      <c r="AK22" s="4">
        <v>147283435</v>
      </c>
      <c r="AL22" s="4">
        <v>24157</v>
      </c>
      <c r="AM22" s="4">
        <v>230580264</v>
      </c>
      <c r="AN22" s="4">
        <v>10147</v>
      </c>
      <c r="AO22" s="4">
        <v>55835622</v>
      </c>
      <c r="AP22" s="4">
        <v>1793</v>
      </c>
      <c r="AQ22" s="4">
        <v>16479275</v>
      </c>
      <c r="AR22" s="4">
        <v>3420</v>
      </c>
      <c r="AS22" s="4">
        <v>18544713</v>
      </c>
      <c r="AT22" s="4">
        <v>1645</v>
      </c>
      <c r="AU22" s="4">
        <v>5429463</v>
      </c>
      <c r="AV22" s="4">
        <v>1867</v>
      </c>
      <c r="AW22" s="4">
        <v>12039098</v>
      </c>
      <c r="AX22" s="4">
        <v>0</v>
      </c>
      <c r="AY22" s="4">
        <v>0</v>
      </c>
      <c r="AZ22" s="4">
        <v>1</v>
      </c>
      <c r="BA22" s="4">
        <v>3831</v>
      </c>
      <c r="BB22" s="4">
        <v>2</v>
      </c>
      <c r="BC22" s="4">
        <v>261440</v>
      </c>
      <c r="BD22" s="4">
        <v>14383</v>
      </c>
      <c r="BE22" s="4">
        <v>37909223</v>
      </c>
      <c r="BF22" s="4">
        <v>6816</v>
      </c>
      <c r="BG22" s="4">
        <v>14977180</v>
      </c>
      <c r="BH22" s="4">
        <v>1738</v>
      </c>
      <c r="BI22" s="4">
        <v>5026189</v>
      </c>
      <c r="BJ22" s="4">
        <v>3090</v>
      </c>
      <c r="BK22" s="4">
        <v>40294881</v>
      </c>
      <c r="BL22" s="4">
        <v>229957</v>
      </c>
      <c r="BM22" s="4">
        <v>4364972233</v>
      </c>
      <c r="BN22" s="4">
        <v>6666</v>
      </c>
      <c r="BO22" s="4">
        <v>8518357</v>
      </c>
      <c r="BP22" s="4">
        <v>8733</v>
      </c>
      <c r="BQ22" s="4">
        <v>2570363</v>
      </c>
      <c r="BR22" s="4">
        <v>0</v>
      </c>
      <c r="BS22" s="4">
        <v>0</v>
      </c>
      <c r="BT22" s="4">
        <v>1560</v>
      </c>
      <c r="BU22" s="4">
        <v>2100187</v>
      </c>
      <c r="BV22" s="4">
        <v>25738</v>
      </c>
      <c r="BW22" s="4">
        <v>28455488</v>
      </c>
      <c r="BX22" s="4">
        <v>10436</v>
      </c>
      <c r="BY22" s="4">
        <v>15880200</v>
      </c>
      <c r="BZ22" s="4">
        <v>4386</v>
      </c>
      <c r="CA22" s="4">
        <v>10763440</v>
      </c>
      <c r="CB22" s="4">
        <v>714</v>
      </c>
      <c r="CC22" s="4">
        <v>46938</v>
      </c>
      <c r="CD22" s="4">
        <v>1163</v>
      </c>
      <c r="CE22" s="4">
        <v>1189288</v>
      </c>
      <c r="CF22" s="4">
        <v>41443</v>
      </c>
      <c r="CG22" s="4">
        <v>71764841</v>
      </c>
      <c r="CH22" s="4">
        <v>400</v>
      </c>
      <c r="CI22" s="4">
        <v>5151864</v>
      </c>
      <c r="CJ22" s="4">
        <v>5066</v>
      </c>
      <c r="CK22" s="4">
        <v>17394475</v>
      </c>
      <c r="CL22" s="4">
        <v>819</v>
      </c>
      <c r="CM22" s="4">
        <v>302387</v>
      </c>
      <c r="CN22" s="4">
        <v>13622</v>
      </c>
      <c r="CO22" s="4">
        <v>4942402</v>
      </c>
      <c r="CP22" s="4">
        <v>1774</v>
      </c>
      <c r="CQ22" s="4">
        <v>257689</v>
      </c>
      <c r="CR22" s="4">
        <v>2</v>
      </c>
      <c r="CS22" s="4">
        <v>247768</v>
      </c>
      <c r="CT22" s="4">
        <v>0</v>
      </c>
      <c r="CU22" s="4">
        <v>0</v>
      </c>
      <c r="CV22" s="4">
        <v>394</v>
      </c>
      <c r="CW22" s="4">
        <v>730049</v>
      </c>
      <c r="CX22" s="4">
        <v>0</v>
      </c>
      <c r="CY22" s="4">
        <v>0</v>
      </c>
      <c r="CZ22" s="4">
        <v>2527</v>
      </c>
      <c r="DA22" s="4">
        <v>1390499</v>
      </c>
      <c r="DB22" s="4">
        <v>0</v>
      </c>
      <c r="DC22" s="4">
        <v>0</v>
      </c>
      <c r="DD22" s="4">
        <v>8287</v>
      </c>
      <c r="DE22" s="4">
        <v>22136917</v>
      </c>
      <c r="DF22" s="4">
        <v>6419</v>
      </c>
      <c r="DG22" s="4">
        <v>14934945</v>
      </c>
      <c r="DH22" s="4">
        <v>10</v>
      </c>
      <c r="DI22" s="4">
        <v>3138822</v>
      </c>
      <c r="DJ22" s="4">
        <v>1</v>
      </c>
      <c r="DK22" s="4">
        <v>3064</v>
      </c>
      <c r="DL22" s="4">
        <v>863</v>
      </c>
      <c r="DM22" s="4">
        <v>7687412</v>
      </c>
      <c r="DN22" s="4">
        <v>0</v>
      </c>
      <c r="DO22" s="4">
        <v>0</v>
      </c>
      <c r="DP22" s="4">
        <v>4</v>
      </c>
      <c r="DQ22" s="4">
        <v>990101</v>
      </c>
      <c r="DR22" s="4">
        <v>704</v>
      </c>
      <c r="DS22" s="4">
        <v>318577</v>
      </c>
      <c r="DT22" s="4">
        <v>42158</v>
      </c>
      <c r="DU22" s="5">
        <v>-111419531</v>
      </c>
    </row>
    <row r="23" spans="1:125" ht="11.25">
      <c r="A23" s="6">
        <v>19000</v>
      </c>
      <c r="B23" s="7" t="s">
        <v>66</v>
      </c>
      <c r="C23" s="4">
        <v>19999</v>
      </c>
      <c r="D23" s="4">
        <v>210849</v>
      </c>
      <c r="E23" s="4">
        <v>4164806821</v>
      </c>
      <c r="F23" s="4">
        <v>-58512222</v>
      </c>
      <c r="G23" s="4">
        <v>4106294599</v>
      </c>
      <c r="H23" s="4">
        <v>0</v>
      </c>
      <c r="I23" s="4">
        <v>1047655841</v>
      </c>
      <c r="J23" s="4">
        <v>3061452580</v>
      </c>
      <c r="K23" s="4">
        <v>23368060</v>
      </c>
      <c r="L23" s="4">
        <v>169265</v>
      </c>
      <c r="M23" s="4">
        <v>3111961663</v>
      </c>
      <c r="N23" s="4">
        <v>81886</v>
      </c>
      <c r="O23" s="4">
        <v>155704336</v>
      </c>
      <c r="P23" s="4">
        <v>33729</v>
      </c>
      <c r="Q23" s="4">
        <v>68882864</v>
      </c>
      <c r="R23" s="4">
        <v>13482</v>
      </c>
      <c r="S23" s="4">
        <v>4439354</v>
      </c>
      <c r="T23" s="4">
        <v>704</v>
      </c>
      <c r="U23" s="4">
        <v>1685534</v>
      </c>
      <c r="V23" s="4">
        <v>24817</v>
      </c>
      <c r="W23" s="4">
        <v>387858273</v>
      </c>
      <c r="X23" s="4">
        <v>2785</v>
      </c>
      <c r="Y23" s="4">
        <v>15744531</v>
      </c>
      <c r="Z23" s="4">
        <v>20723</v>
      </c>
      <c r="AA23" s="4">
        <v>66615515</v>
      </c>
      <c r="AB23" s="4">
        <v>10610</v>
      </c>
      <c r="AC23" s="4">
        <v>24884265</v>
      </c>
      <c r="AD23" s="4">
        <v>8</v>
      </c>
      <c r="AE23" s="4">
        <v>182883</v>
      </c>
      <c r="AF23" s="4">
        <v>2359</v>
      </c>
      <c r="AG23" s="4">
        <v>15866186</v>
      </c>
      <c r="AH23" s="4">
        <v>12379</v>
      </c>
      <c r="AI23" s="4">
        <v>66156288</v>
      </c>
      <c r="AJ23" s="4">
        <v>14391</v>
      </c>
      <c r="AK23" s="4">
        <v>303726185</v>
      </c>
      <c r="AL23" s="4">
        <v>33165</v>
      </c>
      <c r="AM23" s="4">
        <v>365534308</v>
      </c>
      <c r="AN23" s="4">
        <v>3969</v>
      </c>
      <c r="AO23" s="4">
        <v>40639107</v>
      </c>
      <c r="AP23" s="4">
        <v>5293</v>
      </c>
      <c r="AQ23" s="4">
        <v>35949084</v>
      </c>
      <c r="AR23" s="4">
        <v>246</v>
      </c>
      <c r="AS23" s="4">
        <v>4063512</v>
      </c>
      <c r="AT23" s="4">
        <v>3901</v>
      </c>
      <c r="AU23" s="4">
        <v>22180692</v>
      </c>
      <c r="AV23" s="4">
        <v>2</v>
      </c>
      <c r="AW23" s="4">
        <v>26851</v>
      </c>
      <c r="AX23" s="4">
        <v>0</v>
      </c>
      <c r="AY23" s="4">
        <v>0</v>
      </c>
      <c r="AZ23" s="4">
        <v>8</v>
      </c>
      <c r="BA23" s="4">
        <v>243951</v>
      </c>
      <c r="BB23" s="4">
        <v>1</v>
      </c>
      <c r="BC23" s="4">
        <v>144110</v>
      </c>
      <c r="BD23" s="4">
        <v>15753</v>
      </c>
      <c r="BE23" s="4">
        <v>34116692</v>
      </c>
      <c r="BF23" s="4">
        <v>9963</v>
      </c>
      <c r="BG23" s="4">
        <v>18913080</v>
      </c>
      <c r="BH23" s="4">
        <v>6600</v>
      </c>
      <c r="BI23" s="4">
        <v>35624820</v>
      </c>
      <c r="BJ23" s="4">
        <v>2963</v>
      </c>
      <c r="BK23" s="4">
        <v>54180896</v>
      </c>
      <c r="BL23" s="4">
        <v>210849</v>
      </c>
      <c r="BM23" s="4">
        <v>4186639742</v>
      </c>
      <c r="BN23" s="4">
        <v>5858</v>
      </c>
      <c r="BO23" s="4">
        <v>11332299</v>
      </c>
      <c r="BP23" s="4">
        <v>2524</v>
      </c>
      <c r="BQ23" s="4">
        <v>1755075</v>
      </c>
      <c r="BR23" s="4">
        <v>0</v>
      </c>
      <c r="BS23" s="4">
        <v>0</v>
      </c>
      <c r="BT23" s="4">
        <v>1162</v>
      </c>
      <c r="BU23" s="4">
        <v>1818137</v>
      </c>
      <c r="BV23" s="4">
        <v>23796</v>
      </c>
      <c r="BW23" s="4">
        <v>25645293</v>
      </c>
      <c r="BX23" s="4">
        <v>8077</v>
      </c>
      <c r="BY23" s="4">
        <v>9317890</v>
      </c>
      <c r="BZ23" s="4">
        <v>1</v>
      </c>
      <c r="CA23" s="4">
        <v>2749</v>
      </c>
      <c r="CB23" s="4">
        <v>1761</v>
      </c>
      <c r="CC23" s="4">
        <v>29846</v>
      </c>
      <c r="CD23" s="4">
        <v>0</v>
      </c>
      <c r="CE23" s="4">
        <v>0</v>
      </c>
      <c r="CF23" s="4">
        <v>33994</v>
      </c>
      <c r="CG23" s="4">
        <v>51544551</v>
      </c>
      <c r="CH23" s="4">
        <v>1</v>
      </c>
      <c r="CI23" s="4">
        <v>93217</v>
      </c>
      <c r="CJ23" s="4">
        <v>2815</v>
      </c>
      <c r="CK23" s="4">
        <v>10116646</v>
      </c>
      <c r="CL23" s="4">
        <v>1115</v>
      </c>
      <c r="CM23" s="4">
        <v>633534</v>
      </c>
      <c r="CN23" s="4">
        <v>9963</v>
      </c>
      <c r="CO23" s="4">
        <v>3337695</v>
      </c>
      <c r="CP23" s="4">
        <v>200</v>
      </c>
      <c r="CQ23" s="4">
        <v>571683</v>
      </c>
      <c r="CR23" s="4">
        <v>2</v>
      </c>
      <c r="CS23" s="4">
        <v>184717</v>
      </c>
      <c r="CT23" s="4">
        <v>1</v>
      </c>
      <c r="CU23" s="4">
        <v>146417</v>
      </c>
      <c r="CV23" s="4">
        <v>199</v>
      </c>
      <c r="CW23" s="4">
        <v>1752925</v>
      </c>
      <c r="CX23" s="4">
        <v>199</v>
      </c>
      <c r="CY23" s="4">
        <v>1921601</v>
      </c>
      <c r="CZ23" s="4">
        <v>403</v>
      </c>
      <c r="DA23" s="4">
        <v>3901234</v>
      </c>
      <c r="DB23" s="4">
        <v>7</v>
      </c>
      <c r="DC23" s="4">
        <v>40373</v>
      </c>
      <c r="DD23" s="4">
        <v>7295</v>
      </c>
      <c r="DE23" s="4">
        <v>17286422</v>
      </c>
      <c r="DF23" s="4">
        <v>8151</v>
      </c>
      <c r="DG23" s="4">
        <v>18585819</v>
      </c>
      <c r="DH23" s="4">
        <v>142</v>
      </c>
      <c r="DI23" s="4">
        <v>12084719</v>
      </c>
      <c r="DJ23" s="4">
        <v>0</v>
      </c>
      <c r="DK23" s="4">
        <v>0</v>
      </c>
      <c r="DL23" s="4">
        <v>1250</v>
      </c>
      <c r="DM23" s="4">
        <v>23598412</v>
      </c>
      <c r="DN23" s="4">
        <v>0</v>
      </c>
      <c r="DO23" s="4">
        <v>0</v>
      </c>
      <c r="DP23" s="4">
        <v>401</v>
      </c>
      <c r="DQ23" s="4">
        <v>6940441</v>
      </c>
      <c r="DR23" s="4">
        <v>0</v>
      </c>
      <c r="DS23" s="4">
        <v>0</v>
      </c>
      <c r="DT23" s="4">
        <v>35817</v>
      </c>
      <c r="DU23" s="5">
        <v>-122161387</v>
      </c>
    </row>
    <row r="24" spans="1:125" ht="11.25">
      <c r="A24" s="6">
        <v>20000</v>
      </c>
      <c r="B24" s="7" t="s">
        <v>66</v>
      </c>
      <c r="C24" s="4">
        <v>20999</v>
      </c>
      <c r="D24" s="4">
        <v>218385</v>
      </c>
      <c r="E24" s="4">
        <v>4544388968</v>
      </c>
      <c r="F24" s="4">
        <v>-71853742</v>
      </c>
      <c r="G24" s="4">
        <v>4472535225</v>
      </c>
      <c r="H24" s="4">
        <v>0</v>
      </c>
      <c r="I24" s="4">
        <v>1235821916</v>
      </c>
      <c r="J24" s="4">
        <v>3259521292</v>
      </c>
      <c r="K24" s="4">
        <v>22972305</v>
      </c>
      <c r="L24" s="4">
        <v>186612</v>
      </c>
      <c r="M24" s="4">
        <v>3544581328</v>
      </c>
      <c r="N24" s="4">
        <v>73411</v>
      </c>
      <c r="O24" s="4">
        <v>166326533</v>
      </c>
      <c r="P24" s="4">
        <v>32267</v>
      </c>
      <c r="Q24" s="4">
        <v>76221449</v>
      </c>
      <c r="R24" s="4">
        <v>20740</v>
      </c>
      <c r="S24" s="4">
        <v>7162547</v>
      </c>
      <c r="T24" s="4">
        <v>0</v>
      </c>
      <c r="U24" s="4">
        <v>0</v>
      </c>
      <c r="V24" s="4">
        <v>20777</v>
      </c>
      <c r="W24" s="4">
        <v>292967871</v>
      </c>
      <c r="X24" s="4">
        <v>4191</v>
      </c>
      <c r="Y24" s="4">
        <v>14226956</v>
      </c>
      <c r="Z24" s="4">
        <v>15243</v>
      </c>
      <c r="AA24" s="4">
        <v>59547536</v>
      </c>
      <c r="AB24" s="4">
        <v>9042</v>
      </c>
      <c r="AC24" s="4">
        <v>23290833</v>
      </c>
      <c r="AD24" s="4">
        <v>702</v>
      </c>
      <c r="AE24" s="4">
        <v>9232010</v>
      </c>
      <c r="AF24" s="4">
        <v>1024</v>
      </c>
      <c r="AG24" s="4">
        <v>2683652</v>
      </c>
      <c r="AH24" s="4">
        <v>12900</v>
      </c>
      <c r="AI24" s="4">
        <v>80360725</v>
      </c>
      <c r="AJ24" s="4">
        <v>11090</v>
      </c>
      <c r="AK24" s="4">
        <v>175552912</v>
      </c>
      <c r="AL24" s="4">
        <v>33994</v>
      </c>
      <c r="AM24" s="4">
        <v>336111824</v>
      </c>
      <c r="AN24" s="4">
        <v>2898</v>
      </c>
      <c r="AO24" s="4">
        <v>11570890</v>
      </c>
      <c r="AP24" s="4">
        <v>4350</v>
      </c>
      <c r="AQ24" s="4">
        <v>35460704</v>
      </c>
      <c r="AR24" s="4">
        <v>4917</v>
      </c>
      <c r="AS24" s="4">
        <v>48865796</v>
      </c>
      <c r="AT24" s="4">
        <v>1930</v>
      </c>
      <c r="AU24" s="4">
        <v>37705928</v>
      </c>
      <c r="AV24" s="4">
        <v>201</v>
      </c>
      <c r="AW24" s="4">
        <v>1421059</v>
      </c>
      <c r="AX24" s="4">
        <v>200</v>
      </c>
      <c r="AY24" s="4">
        <v>104145</v>
      </c>
      <c r="AZ24" s="4">
        <v>1</v>
      </c>
      <c r="BA24" s="4">
        <v>44758</v>
      </c>
      <c r="BB24" s="4">
        <v>598</v>
      </c>
      <c r="BC24" s="4">
        <v>17926299</v>
      </c>
      <c r="BD24" s="4">
        <v>18414</v>
      </c>
      <c r="BE24" s="4">
        <v>42774618</v>
      </c>
      <c r="BF24" s="4">
        <v>14906</v>
      </c>
      <c r="BG24" s="4">
        <v>29201007</v>
      </c>
      <c r="BH24" s="4">
        <v>6109</v>
      </c>
      <c r="BI24" s="4">
        <v>25507412</v>
      </c>
      <c r="BJ24" s="4">
        <v>3328</v>
      </c>
      <c r="BK24" s="4">
        <v>37264094</v>
      </c>
      <c r="BL24" s="4">
        <v>218187</v>
      </c>
      <c r="BM24" s="4">
        <v>4565817553</v>
      </c>
      <c r="BN24" s="4">
        <v>4091</v>
      </c>
      <c r="BO24" s="4">
        <v>6420476</v>
      </c>
      <c r="BP24" s="4">
        <v>8289</v>
      </c>
      <c r="BQ24" s="4">
        <v>3418939</v>
      </c>
      <c r="BR24" s="4">
        <v>0</v>
      </c>
      <c r="BS24" s="4">
        <v>0</v>
      </c>
      <c r="BT24" s="4">
        <v>1196</v>
      </c>
      <c r="BU24" s="4">
        <v>2776673</v>
      </c>
      <c r="BV24" s="4">
        <v>20588</v>
      </c>
      <c r="BW24" s="4">
        <v>21647328</v>
      </c>
      <c r="BX24" s="4">
        <v>6500</v>
      </c>
      <c r="BY24" s="4">
        <v>11976092</v>
      </c>
      <c r="BZ24" s="4">
        <v>502</v>
      </c>
      <c r="CA24" s="4">
        <v>1205670</v>
      </c>
      <c r="CB24" s="4">
        <v>1194</v>
      </c>
      <c r="CC24" s="4">
        <v>253726</v>
      </c>
      <c r="CD24" s="4">
        <v>1227</v>
      </c>
      <c r="CE24" s="4">
        <v>9165866</v>
      </c>
      <c r="CF24" s="4">
        <v>35883</v>
      </c>
      <c r="CG24" s="4">
        <v>57821888</v>
      </c>
      <c r="CH24" s="4">
        <v>397</v>
      </c>
      <c r="CI24" s="4">
        <v>5556590</v>
      </c>
      <c r="CJ24" s="4">
        <v>2947</v>
      </c>
      <c r="CK24" s="4">
        <v>13681877</v>
      </c>
      <c r="CL24" s="4">
        <v>430</v>
      </c>
      <c r="CM24" s="4">
        <v>2576418</v>
      </c>
      <c r="CN24" s="4">
        <v>17749</v>
      </c>
      <c r="CO24" s="4">
        <v>6502649</v>
      </c>
      <c r="CP24" s="4">
        <v>1393</v>
      </c>
      <c r="CQ24" s="4">
        <v>5705202</v>
      </c>
      <c r="CR24" s="4">
        <v>200</v>
      </c>
      <c r="CS24" s="4">
        <v>383118</v>
      </c>
      <c r="CT24" s="4">
        <v>10</v>
      </c>
      <c r="CU24" s="4">
        <v>27049</v>
      </c>
      <c r="CV24" s="4">
        <v>598</v>
      </c>
      <c r="CW24" s="4">
        <v>59842</v>
      </c>
      <c r="CX24" s="4">
        <v>399</v>
      </c>
      <c r="CY24" s="4">
        <v>990803</v>
      </c>
      <c r="CZ24" s="4">
        <v>2096</v>
      </c>
      <c r="DA24" s="4">
        <v>950776</v>
      </c>
      <c r="DB24" s="4">
        <v>0</v>
      </c>
      <c r="DC24" s="4">
        <v>0</v>
      </c>
      <c r="DD24" s="4">
        <v>10454</v>
      </c>
      <c r="DE24" s="4">
        <v>22204983</v>
      </c>
      <c r="DF24" s="4">
        <v>11814</v>
      </c>
      <c r="DG24" s="4">
        <v>25471602</v>
      </c>
      <c r="DH24" s="4">
        <v>2</v>
      </c>
      <c r="DI24" s="4">
        <v>715586</v>
      </c>
      <c r="DJ24" s="4">
        <v>7</v>
      </c>
      <c r="DK24" s="4">
        <v>138001</v>
      </c>
      <c r="DL24" s="4">
        <v>303</v>
      </c>
      <c r="DM24" s="4">
        <v>6366194</v>
      </c>
      <c r="DN24" s="4">
        <v>0</v>
      </c>
      <c r="DO24" s="4">
        <v>0</v>
      </c>
      <c r="DP24" s="4">
        <v>202</v>
      </c>
      <c r="DQ24" s="4">
        <v>2404910</v>
      </c>
      <c r="DR24" s="4">
        <v>199</v>
      </c>
      <c r="DS24" s="4">
        <v>51855</v>
      </c>
      <c r="DT24" s="4">
        <v>49481</v>
      </c>
      <c r="DU24" s="5">
        <v>-121358527</v>
      </c>
    </row>
    <row r="25" spans="1:125" ht="11.25">
      <c r="A25" s="6">
        <v>21000</v>
      </c>
      <c r="B25" s="7" t="s">
        <v>66</v>
      </c>
      <c r="C25" s="4">
        <v>21999</v>
      </c>
      <c r="D25" s="4">
        <v>209031</v>
      </c>
      <c r="E25" s="4">
        <v>4569420723</v>
      </c>
      <c r="F25" s="4">
        <v>-78360602</v>
      </c>
      <c r="G25" s="4">
        <v>4491060122</v>
      </c>
      <c r="H25" s="4">
        <v>0</v>
      </c>
      <c r="I25" s="4">
        <v>1200161964</v>
      </c>
      <c r="J25" s="4">
        <v>3334431578</v>
      </c>
      <c r="K25" s="4">
        <v>28583429</v>
      </c>
      <c r="L25" s="4">
        <v>170924</v>
      </c>
      <c r="M25" s="4">
        <v>3434427498</v>
      </c>
      <c r="N25" s="4">
        <v>92189</v>
      </c>
      <c r="O25" s="4">
        <v>158353887</v>
      </c>
      <c r="P25" s="4">
        <v>37378</v>
      </c>
      <c r="Q25" s="4">
        <v>77644793</v>
      </c>
      <c r="R25" s="4">
        <v>18960</v>
      </c>
      <c r="S25" s="4">
        <v>11131261</v>
      </c>
      <c r="T25" s="4">
        <v>1197</v>
      </c>
      <c r="U25" s="4">
        <v>12207190</v>
      </c>
      <c r="V25" s="4">
        <v>17628</v>
      </c>
      <c r="W25" s="4">
        <v>227559276</v>
      </c>
      <c r="X25" s="4">
        <v>6181</v>
      </c>
      <c r="Y25" s="4">
        <v>32349447</v>
      </c>
      <c r="Z25" s="4">
        <v>18309</v>
      </c>
      <c r="AA25" s="4">
        <v>97935280</v>
      </c>
      <c r="AB25" s="4">
        <v>10586</v>
      </c>
      <c r="AC25" s="4">
        <v>26207424</v>
      </c>
      <c r="AD25" s="4">
        <v>200</v>
      </c>
      <c r="AE25" s="4">
        <v>3219451</v>
      </c>
      <c r="AF25" s="4">
        <v>399</v>
      </c>
      <c r="AG25" s="4">
        <v>3473419</v>
      </c>
      <c r="AH25" s="4">
        <v>13986</v>
      </c>
      <c r="AI25" s="4">
        <v>82155290</v>
      </c>
      <c r="AJ25" s="4">
        <v>16500</v>
      </c>
      <c r="AK25" s="4">
        <v>866489008</v>
      </c>
      <c r="AL25" s="4">
        <v>35381</v>
      </c>
      <c r="AM25" s="4">
        <v>431555451</v>
      </c>
      <c r="AN25" s="4">
        <v>6901</v>
      </c>
      <c r="AO25" s="4">
        <v>36593731</v>
      </c>
      <c r="AP25" s="4">
        <v>2518</v>
      </c>
      <c r="AQ25" s="4">
        <v>14919793</v>
      </c>
      <c r="AR25" s="4">
        <v>3996</v>
      </c>
      <c r="AS25" s="4">
        <v>64771114</v>
      </c>
      <c r="AT25" s="4">
        <v>2433</v>
      </c>
      <c r="AU25" s="4">
        <v>35641193</v>
      </c>
      <c r="AV25" s="4">
        <v>1197</v>
      </c>
      <c r="AW25" s="4">
        <v>13679049</v>
      </c>
      <c r="AX25" s="4">
        <v>598</v>
      </c>
      <c r="AY25" s="4">
        <v>946104</v>
      </c>
      <c r="AZ25" s="4">
        <v>0</v>
      </c>
      <c r="BA25" s="4">
        <v>0</v>
      </c>
      <c r="BB25" s="4">
        <v>201</v>
      </c>
      <c r="BC25" s="4">
        <v>4804219</v>
      </c>
      <c r="BD25" s="4">
        <v>10858</v>
      </c>
      <c r="BE25" s="4">
        <v>23494180</v>
      </c>
      <c r="BF25" s="4">
        <v>18956</v>
      </c>
      <c r="BG25" s="4">
        <v>32940621</v>
      </c>
      <c r="BH25" s="4">
        <v>9373</v>
      </c>
      <c r="BI25" s="4">
        <v>45630913</v>
      </c>
      <c r="BJ25" s="4">
        <v>2708</v>
      </c>
      <c r="BK25" s="4">
        <v>27200250</v>
      </c>
      <c r="BL25" s="4">
        <v>209031</v>
      </c>
      <c r="BM25" s="4">
        <v>4603024561</v>
      </c>
      <c r="BN25" s="4">
        <v>4003</v>
      </c>
      <c r="BO25" s="4">
        <v>9316718</v>
      </c>
      <c r="BP25" s="4">
        <v>2893</v>
      </c>
      <c r="BQ25" s="4">
        <v>2238534</v>
      </c>
      <c r="BR25" s="4">
        <v>0</v>
      </c>
      <c r="BS25" s="4">
        <v>0</v>
      </c>
      <c r="BT25" s="4">
        <v>598</v>
      </c>
      <c r="BU25" s="4">
        <v>40094</v>
      </c>
      <c r="BV25" s="4">
        <v>16230</v>
      </c>
      <c r="BW25" s="4">
        <v>16694366</v>
      </c>
      <c r="BX25" s="4">
        <v>4843</v>
      </c>
      <c r="BY25" s="4">
        <v>6004862</v>
      </c>
      <c r="BZ25" s="4">
        <v>199</v>
      </c>
      <c r="CA25" s="4">
        <v>303975</v>
      </c>
      <c r="CB25" s="4">
        <v>1530</v>
      </c>
      <c r="CC25" s="4">
        <v>158528</v>
      </c>
      <c r="CD25" s="4">
        <v>799</v>
      </c>
      <c r="CE25" s="4">
        <v>9310505</v>
      </c>
      <c r="CF25" s="4">
        <v>28543</v>
      </c>
      <c r="CG25" s="4">
        <v>47363285</v>
      </c>
      <c r="CH25" s="4">
        <v>200</v>
      </c>
      <c r="CI25" s="4">
        <v>5525269</v>
      </c>
      <c r="CJ25" s="4">
        <v>4240</v>
      </c>
      <c r="CK25" s="4">
        <v>10560036</v>
      </c>
      <c r="CL25" s="4">
        <v>1193</v>
      </c>
      <c r="CM25" s="4">
        <v>1110738</v>
      </c>
      <c r="CN25" s="4">
        <v>14764</v>
      </c>
      <c r="CO25" s="4">
        <v>7716339</v>
      </c>
      <c r="CP25" s="4">
        <v>1396</v>
      </c>
      <c r="CQ25" s="4">
        <v>1240453</v>
      </c>
      <c r="CR25" s="4">
        <v>398</v>
      </c>
      <c r="CS25" s="4">
        <v>1127852</v>
      </c>
      <c r="CT25" s="4">
        <v>0</v>
      </c>
      <c r="CU25" s="4">
        <v>0</v>
      </c>
      <c r="CV25" s="4">
        <v>199</v>
      </c>
      <c r="CW25" s="4">
        <v>11126</v>
      </c>
      <c r="CX25" s="4">
        <v>1394</v>
      </c>
      <c r="CY25" s="4">
        <v>4101427</v>
      </c>
      <c r="CZ25" s="4">
        <v>596</v>
      </c>
      <c r="DA25" s="4">
        <v>780402</v>
      </c>
      <c r="DB25" s="4">
        <v>0</v>
      </c>
      <c r="DC25" s="4">
        <v>0</v>
      </c>
      <c r="DD25" s="4">
        <v>6470</v>
      </c>
      <c r="DE25" s="4">
        <v>15470284</v>
      </c>
      <c r="DF25" s="4">
        <v>16361</v>
      </c>
      <c r="DG25" s="4">
        <v>31999513</v>
      </c>
      <c r="DH25" s="4">
        <v>1</v>
      </c>
      <c r="DI25" s="4">
        <v>178366</v>
      </c>
      <c r="DJ25" s="4">
        <v>398</v>
      </c>
      <c r="DK25" s="4">
        <v>923450</v>
      </c>
      <c r="DL25" s="4">
        <v>651</v>
      </c>
      <c r="DM25" s="4">
        <v>5604816</v>
      </c>
      <c r="DN25" s="4">
        <v>0</v>
      </c>
      <c r="DO25" s="4">
        <v>0</v>
      </c>
      <c r="DP25" s="4">
        <v>399</v>
      </c>
      <c r="DQ25" s="4">
        <v>311529</v>
      </c>
      <c r="DR25" s="4">
        <v>0</v>
      </c>
      <c r="DS25" s="4">
        <v>0</v>
      </c>
      <c r="DT25" s="4">
        <v>48654</v>
      </c>
      <c r="DU25" s="5">
        <v>-111389932</v>
      </c>
    </row>
    <row r="26" spans="1:125" ht="11.25">
      <c r="A26" s="6">
        <v>22000</v>
      </c>
      <c r="B26" s="7" t="s">
        <v>66</v>
      </c>
      <c r="C26" s="4">
        <v>22999</v>
      </c>
      <c r="D26" s="4">
        <v>196602</v>
      </c>
      <c r="E26" s="4">
        <v>4497593640</v>
      </c>
      <c r="F26" s="4">
        <v>-75596553</v>
      </c>
      <c r="G26" s="4">
        <v>4421997087</v>
      </c>
      <c r="H26" s="4">
        <v>0</v>
      </c>
      <c r="I26" s="4">
        <v>1126192780</v>
      </c>
      <c r="J26" s="4">
        <v>3312182386</v>
      </c>
      <c r="K26" s="4">
        <v>29685628</v>
      </c>
      <c r="L26" s="4">
        <v>169216</v>
      </c>
      <c r="M26" s="4">
        <v>3635911624</v>
      </c>
      <c r="N26" s="4">
        <v>72992</v>
      </c>
      <c r="O26" s="4">
        <v>145489185</v>
      </c>
      <c r="P26" s="4">
        <v>22031</v>
      </c>
      <c r="Q26" s="4">
        <v>60497162</v>
      </c>
      <c r="R26" s="4">
        <v>21759</v>
      </c>
      <c r="S26" s="4">
        <v>7581924</v>
      </c>
      <c r="T26" s="4">
        <v>1994</v>
      </c>
      <c r="U26" s="4">
        <v>8011677</v>
      </c>
      <c r="V26" s="4">
        <v>16897</v>
      </c>
      <c r="W26" s="4">
        <v>192663025</v>
      </c>
      <c r="X26" s="4">
        <v>6484</v>
      </c>
      <c r="Y26" s="4">
        <v>38836267</v>
      </c>
      <c r="Z26" s="4">
        <v>13860</v>
      </c>
      <c r="AA26" s="4">
        <v>32441358</v>
      </c>
      <c r="AB26" s="4">
        <v>4969</v>
      </c>
      <c r="AC26" s="4">
        <v>10947686</v>
      </c>
      <c r="AD26" s="4">
        <v>202</v>
      </c>
      <c r="AE26" s="4">
        <v>185072</v>
      </c>
      <c r="AF26" s="4">
        <v>798</v>
      </c>
      <c r="AG26" s="4">
        <v>954409</v>
      </c>
      <c r="AH26" s="4">
        <v>10197</v>
      </c>
      <c r="AI26" s="4">
        <v>56803236</v>
      </c>
      <c r="AJ26" s="4">
        <v>9335</v>
      </c>
      <c r="AK26" s="4">
        <v>212256920</v>
      </c>
      <c r="AL26" s="4">
        <v>27573</v>
      </c>
      <c r="AM26" s="4">
        <v>374932687</v>
      </c>
      <c r="AN26" s="4">
        <v>4141</v>
      </c>
      <c r="AO26" s="4">
        <v>25454093</v>
      </c>
      <c r="AP26" s="4">
        <v>1643</v>
      </c>
      <c r="AQ26" s="4">
        <v>12050973</v>
      </c>
      <c r="AR26" s="4">
        <v>2317</v>
      </c>
      <c r="AS26" s="4">
        <v>23771616</v>
      </c>
      <c r="AT26" s="4">
        <v>729</v>
      </c>
      <c r="AU26" s="4">
        <v>26850966</v>
      </c>
      <c r="AV26" s="4">
        <v>703</v>
      </c>
      <c r="AW26" s="4">
        <v>792251</v>
      </c>
      <c r="AX26" s="4">
        <v>0</v>
      </c>
      <c r="AY26" s="4">
        <v>0</v>
      </c>
      <c r="AZ26" s="4">
        <v>101</v>
      </c>
      <c r="BA26" s="4">
        <v>888981</v>
      </c>
      <c r="BB26" s="4">
        <v>1</v>
      </c>
      <c r="BC26" s="4">
        <v>5997</v>
      </c>
      <c r="BD26" s="4">
        <v>13526</v>
      </c>
      <c r="BE26" s="4">
        <v>37163842</v>
      </c>
      <c r="BF26" s="4">
        <v>16971</v>
      </c>
      <c r="BG26" s="4">
        <v>42357177</v>
      </c>
      <c r="BH26" s="4">
        <v>6287</v>
      </c>
      <c r="BI26" s="4">
        <v>60120720</v>
      </c>
      <c r="BJ26" s="4">
        <v>3164</v>
      </c>
      <c r="BK26" s="4">
        <v>51465815</v>
      </c>
      <c r="BL26" s="4">
        <v>196402</v>
      </c>
      <c r="BM26" s="4">
        <v>4549373606</v>
      </c>
      <c r="BN26" s="4">
        <v>5128</v>
      </c>
      <c r="BO26" s="4">
        <v>9537137</v>
      </c>
      <c r="BP26" s="4">
        <v>7886</v>
      </c>
      <c r="BQ26" s="4">
        <v>5773243</v>
      </c>
      <c r="BR26" s="4">
        <v>0</v>
      </c>
      <c r="BS26" s="4">
        <v>0</v>
      </c>
      <c r="BT26" s="4">
        <v>798</v>
      </c>
      <c r="BU26" s="4">
        <v>1367510</v>
      </c>
      <c r="BV26" s="4">
        <v>9717</v>
      </c>
      <c r="BW26" s="4">
        <v>6076326</v>
      </c>
      <c r="BX26" s="4">
        <v>2959</v>
      </c>
      <c r="BY26" s="4">
        <v>4097638</v>
      </c>
      <c r="BZ26" s="4">
        <v>502</v>
      </c>
      <c r="CA26" s="4">
        <v>1607559</v>
      </c>
      <c r="CB26" s="4">
        <v>1396</v>
      </c>
      <c r="CC26" s="4">
        <v>251429</v>
      </c>
      <c r="CD26" s="4">
        <v>1795</v>
      </c>
      <c r="CE26" s="4">
        <v>7769898</v>
      </c>
      <c r="CF26" s="4">
        <v>30888</v>
      </c>
      <c r="CG26" s="4">
        <v>44328930</v>
      </c>
      <c r="CH26" s="4">
        <v>33</v>
      </c>
      <c r="CI26" s="4">
        <v>2795229</v>
      </c>
      <c r="CJ26" s="4">
        <v>3674</v>
      </c>
      <c r="CK26" s="4">
        <v>22111101</v>
      </c>
      <c r="CL26" s="4">
        <v>1394</v>
      </c>
      <c r="CM26" s="4">
        <v>1039874</v>
      </c>
      <c r="CN26" s="4">
        <v>16774</v>
      </c>
      <c r="CO26" s="4">
        <v>6599169</v>
      </c>
      <c r="CP26" s="4">
        <v>398</v>
      </c>
      <c r="CQ26" s="4">
        <v>304482</v>
      </c>
      <c r="CR26" s="4">
        <v>799</v>
      </c>
      <c r="CS26" s="4">
        <v>69682370</v>
      </c>
      <c r="CT26" s="4">
        <v>397</v>
      </c>
      <c r="CU26" s="4">
        <v>1777163</v>
      </c>
      <c r="CV26" s="4">
        <v>0</v>
      </c>
      <c r="CW26" s="4">
        <v>0</v>
      </c>
      <c r="CX26" s="4">
        <v>105</v>
      </c>
      <c r="CY26" s="4">
        <v>4511136</v>
      </c>
      <c r="CZ26" s="4">
        <v>1011</v>
      </c>
      <c r="DA26" s="4">
        <v>1232788</v>
      </c>
      <c r="DB26" s="4">
        <v>0</v>
      </c>
      <c r="DC26" s="4">
        <v>0</v>
      </c>
      <c r="DD26" s="4">
        <v>6561</v>
      </c>
      <c r="DE26" s="4">
        <v>18681197</v>
      </c>
      <c r="DF26" s="4">
        <v>13190</v>
      </c>
      <c r="DG26" s="4">
        <v>34881732</v>
      </c>
      <c r="DH26" s="4">
        <v>201</v>
      </c>
      <c r="DI26" s="4">
        <v>2108989</v>
      </c>
      <c r="DJ26" s="4">
        <v>0</v>
      </c>
      <c r="DK26" s="4">
        <v>0</v>
      </c>
      <c r="DL26" s="4">
        <v>825</v>
      </c>
      <c r="DM26" s="4">
        <v>18273646</v>
      </c>
      <c r="DN26" s="4">
        <v>0</v>
      </c>
      <c r="DO26" s="4">
        <v>0</v>
      </c>
      <c r="DP26" s="4">
        <v>408</v>
      </c>
      <c r="DQ26" s="4">
        <v>2795950</v>
      </c>
      <c r="DR26" s="4">
        <v>0</v>
      </c>
      <c r="DS26" s="4">
        <v>0</v>
      </c>
      <c r="DT26" s="4">
        <v>49094</v>
      </c>
      <c r="DU26" s="5">
        <v>-137840512</v>
      </c>
    </row>
    <row r="27" spans="1:125" ht="11.25">
      <c r="A27" s="6">
        <v>23000</v>
      </c>
      <c r="B27" s="7" t="s">
        <v>66</v>
      </c>
      <c r="C27" s="4">
        <v>23999</v>
      </c>
      <c r="D27" s="4">
        <v>201010</v>
      </c>
      <c r="E27" s="4">
        <v>4810262692</v>
      </c>
      <c r="F27" s="4">
        <v>-83846604</v>
      </c>
      <c r="G27" s="4">
        <v>4726416088</v>
      </c>
      <c r="H27" s="4">
        <v>0</v>
      </c>
      <c r="I27" s="4">
        <v>1150412821</v>
      </c>
      <c r="J27" s="4">
        <v>3589145513</v>
      </c>
      <c r="K27" s="4">
        <v>36464692</v>
      </c>
      <c r="L27" s="4">
        <v>161134</v>
      </c>
      <c r="M27" s="4">
        <v>3543464886</v>
      </c>
      <c r="N27" s="4">
        <v>80294</v>
      </c>
      <c r="O27" s="4">
        <v>201090984</v>
      </c>
      <c r="P27" s="4">
        <v>38560</v>
      </c>
      <c r="Q27" s="4">
        <v>79887311</v>
      </c>
      <c r="R27" s="4">
        <v>21554</v>
      </c>
      <c r="S27" s="4">
        <v>7072954</v>
      </c>
      <c r="T27" s="4">
        <v>200</v>
      </c>
      <c r="U27" s="4">
        <v>2397712</v>
      </c>
      <c r="V27" s="4">
        <v>24810</v>
      </c>
      <c r="W27" s="4">
        <v>332755470</v>
      </c>
      <c r="X27" s="4">
        <v>5093</v>
      </c>
      <c r="Y27" s="4">
        <v>19568560</v>
      </c>
      <c r="Z27" s="4">
        <v>20986</v>
      </c>
      <c r="AA27" s="4">
        <v>85918637</v>
      </c>
      <c r="AB27" s="4">
        <v>11689</v>
      </c>
      <c r="AC27" s="4">
        <v>27822838</v>
      </c>
      <c r="AD27" s="4">
        <v>199</v>
      </c>
      <c r="AE27" s="4">
        <v>1319213</v>
      </c>
      <c r="AF27" s="4">
        <v>601</v>
      </c>
      <c r="AG27" s="4">
        <v>881866</v>
      </c>
      <c r="AH27" s="4">
        <v>16472</v>
      </c>
      <c r="AI27" s="4">
        <v>111047928</v>
      </c>
      <c r="AJ27" s="4">
        <v>12672</v>
      </c>
      <c r="AK27" s="4">
        <v>288430537</v>
      </c>
      <c r="AL27" s="4">
        <v>31136</v>
      </c>
      <c r="AM27" s="4">
        <v>425030780</v>
      </c>
      <c r="AN27" s="4">
        <v>2703</v>
      </c>
      <c r="AO27" s="4">
        <v>23689500</v>
      </c>
      <c r="AP27" s="4">
        <v>4097</v>
      </c>
      <c r="AQ27" s="4">
        <v>11688382</v>
      </c>
      <c r="AR27" s="4">
        <v>1508</v>
      </c>
      <c r="AS27" s="4">
        <v>17053940</v>
      </c>
      <c r="AT27" s="4">
        <v>2106</v>
      </c>
      <c r="AU27" s="4">
        <v>8920578</v>
      </c>
      <c r="AV27" s="4">
        <v>798</v>
      </c>
      <c r="AW27" s="4">
        <v>2514600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12147</v>
      </c>
      <c r="BE27" s="4">
        <v>24139736</v>
      </c>
      <c r="BF27" s="4">
        <v>22049</v>
      </c>
      <c r="BG27" s="4">
        <v>54520264</v>
      </c>
      <c r="BH27" s="4">
        <v>6897</v>
      </c>
      <c r="BI27" s="4">
        <v>26680867</v>
      </c>
      <c r="BJ27" s="4">
        <v>3347</v>
      </c>
      <c r="BK27" s="4">
        <v>23837833</v>
      </c>
      <c r="BL27" s="4">
        <v>200411</v>
      </c>
      <c r="BM27" s="4">
        <v>4843242741</v>
      </c>
      <c r="BN27" s="4">
        <v>6087</v>
      </c>
      <c r="BO27" s="4">
        <v>9099802</v>
      </c>
      <c r="BP27" s="4">
        <v>6382</v>
      </c>
      <c r="BQ27" s="4">
        <v>6532950</v>
      </c>
      <c r="BR27" s="4">
        <v>0</v>
      </c>
      <c r="BS27" s="4">
        <v>0</v>
      </c>
      <c r="BT27" s="4">
        <v>105</v>
      </c>
      <c r="BU27" s="4">
        <v>71195</v>
      </c>
      <c r="BV27" s="4">
        <v>18419</v>
      </c>
      <c r="BW27" s="4">
        <v>21109499</v>
      </c>
      <c r="BX27" s="4">
        <v>7700</v>
      </c>
      <c r="BY27" s="4">
        <v>9597272</v>
      </c>
      <c r="BZ27" s="4">
        <v>1</v>
      </c>
      <c r="CA27" s="4">
        <v>16660</v>
      </c>
      <c r="CB27" s="4">
        <v>1104</v>
      </c>
      <c r="CC27" s="4">
        <v>73242</v>
      </c>
      <c r="CD27" s="4">
        <v>797</v>
      </c>
      <c r="CE27" s="4">
        <v>2769782</v>
      </c>
      <c r="CF27" s="4">
        <v>35677</v>
      </c>
      <c r="CG27" s="4">
        <v>53273840</v>
      </c>
      <c r="CH27" s="4">
        <v>0</v>
      </c>
      <c r="CI27" s="4">
        <v>0</v>
      </c>
      <c r="CJ27" s="4">
        <v>3294</v>
      </c>
      <c r="CK27" s="4">
        <v>17029584</v>
      </c>
      <c r="CL27" s="4">
        <v>1594</v>
      </c>
      <c r="CM27" s="4">
        <v>265591</v>
      </c>
      <c r="CN27" s="4">
        <v>18362</v>
      </c>
      <c r="CO27" s="4">
        <v>6172893</v>
      </c>
      <c r="CP27" s="4">
        <v>599</v>
      </c>
      <c r="CQ27" s="4">
        <v>596845</v>
      </c>
      <c r="CR27" s="4">
        <v>199</v>
      </c>
      <c r="CS27" s="4">
        <v>397</v>
      </c>
      <c r="CT27" s="4">
        <v>0</v>
      </c>
      <c r="CU27" s="4">
        <v>0</v>
      </c>
      <c r="CV27" s="4">
        <v>398</v>
      </c>
      <c r="CW27" s="4">
        <v>1539744</v>
      </c>
      <c r="CX27" s="4">
        <v>0</v>
      </c>
      <c r="CY27" s="4">
        <v>0</v>
      </c>
      <c r="CZ27" s="4">
        <v>1792</v>
      </c>
      <c r="DA27" s="4">
        <v>1007862</v>
      </c>
      <c r="DB27" s="4">
        <v>0</v>
      </c>
      <c r="DC27" s="4">
        <v>0</v>
      </c>
      <c r="DD27" s="4">
        <v>5576</v>
      </c>
      <c r="DE27" s="4">
        <v>10397932</v>
      </c>
      <c r="DF27" s="4">
        <v>18655</v>
      </c>
      <c r="DG27" s="4">
        <v>48079743</v>
      </c>
      <c r="DH27" s="4">
        <v>10</v>
      </c>
      <c r="DI27" s="4">
        <v>4031548</v>
      </c>
      <c r="DJ27" s="4">
        <v>0</v>
      </c>
      <c r="DK27" s="4">
        <v>0</v>
      </c>
      <c r="DL27" s="4">
        <v>320</v>
      </c>
      <c r="DM27" s="4">
        <v>2515826</v>
      </c>
      <c r="DN27" s="4">
        <v>0</v>
      </c>
      <c r="DO27" s="4">
        <v>0</v>
      </c>
      <c r="DP27" s="4">
        <v>2</v>
      </c>
      <c r="DQ27" s="4">
        <v>467860</v>
      </c>
      <c r="DR27" s="4">
        <v>0</v>
      </c>
      <c r="DS27" s="4">
        <v>0</v>
      </c>
      <c r="DT27" s="4">
        <v>53366</v>
      </c>
      <c r="DU27" s="5">
        <v>-113698824</v>
      </c>
    </row>
    <row r="28" spans="1:125" ht="11.25">
      <c r="A28" s="6">
        <v>24000</v>
      </c>
      <c r="B28" s="7" t="s">
        <v>66</v>
      </c>
      <c r="C28" s="4">
        <v>24999</v>
      </c>
      <c r="D28" s="4">
        <v>190842</v>
      </c>
      <c r="E28" s="4">
        <v>4798583226</v>
      </c>
      <c r="F28" s="4">
        <v>-124546050</v>
      </c>
      <c r="G28" s="4">
        <v>4674037177</v>
      </c>
      <c r="H28" s="4">
        <v>0</v>
      </c>
      <c r="I28" s="4">
        <v>1226684814</v>
      </c>
      <c r="J28" s="4">
        <v>3475257081</v>
      </c>
      <c r="K28" s="4">
        <v>35912921</v>
      </c>
      <c r="L28" s="4">
        <v>159541</v>
      </c>
      <c r="M28" s="4">
        <v>3655736842</v>
      </c>
      <c r="N28" s="4">
        <v>79482</v>
      </c>
      <c r="O28" s="4">
        <v>135711750</v>
      </c>
      <c r="P28" s="4">
        <v>28038</v>
      </c>
      <c r="Q28" s="4">
        <v>74282645</v>
      </c>
      <c r="R28" s="4">
        <v>24623</v>
      </c>
      <c r="S28" s="4">
        <v>11232596</v>
      </c>
      <c r="T28" s="4">
        <v>0</v>
      </c>
      <c r="U28" s="4">
        <v>0</v>
      </c>
      <c r="V28" s="4">
        <v>21814</v>
      </c>
      <c r="W28" s="4">
        <v>351233834</v>
      </c>
      <c r="X28" s="4">
        <v>6096</v>
      </c>
      <c r="Y28" s="4">
        <v>60809014</v>
      </c>
      <c r="Z28" s="4">
        <v>19770</v>
      </c>
      <c r="AA28" s="4">
        <v>62703863</v>
      </c>
      <c r="AB28" s="4">
        <v>8802</v>
      </c>
      <c r="AC28" s="4">
        <v>17224072</v>
      </c>
      <c r="AD28" s="4">
        <v>200</v>
      </c>
      <c r="AE28" s="4">
        <v>12265693</v>
      </c>
      <c r="AF28" s="4">
        <v>605</v>
      </c>
      <c r="AG28" s="4">
        <v>5585658</v>
      </c>
      <c r="AH28" s="4">
        <v>11809</v>
      </c>
      <c r="AI28" s="4">
        <v>76599838</v>
      </c>
      <c r="AJ28" s="4">
        <v>13067</v>
      </c>
      <c r="AK28" s="4">
        <v>277192178</v>
      </c>
      <c r="AL28" s="4">
        <v>33186</v>
      </c>
      <c r="AM28" s="4">
        <v>451974776</v>
      </c>
      <c r="AN28" s="4">
        <v>5802</v>
      </c>
      <c r="AO28" s="4">
        <v>21108640</v>
      </c>
      <c r="AP28" s="4">
        <v>3531</v>
      </c>
      <c r="AQ28" s="4">
        <v>34129750</v>
      </c>
      <c r="AR28" s="4">
        <v>4627</v>
      </c>
      <c r="AS28" s="4">
        <v>70374029</v>
      </c>
      <c r="AT28" s="4">
        <v>2435</v>
      </c>
      <c r="AU28" s="4">
        <v>20605077</v>
      </c>
      <c r="AV28" s="4">
        <v>796</v>
      </c>
      <c r="AW28" s="4">
        <v>3875527</v>
      </c>
      <c r="AX28" s="4">
        <v>401</v>
      </c>
      <c r="AY28" s="4">
        <v>40438</v>
      </c>
      <c r="AZ28" s="4">
        <v>599</v>
      </c>
      <c r="BA28" s="4">
        <v>5436881</v>
      </c>
      <c r="BB28" s="4">
        <v>1197</v>
      </c>
      <c r="BC28" s="4">
        <v>18955206</v>
      </c>
      <c r="BD28" s="4">
        <v>13541</v>
      </c>
      <c r="BE28" s="4">
        <v>33991099</v>
      </c>
      <c r="BF28" s="4">
        <v>28634</v>
      </c>
      <c r="BG28" s="4">
        <v>66955598</v>
      </c>
      <c r="BH28" s="4">
        <v>6319</v>
      </c>
      <c r="BI28" s="4">
        <v>49365678</v>
      </c>
      <c r="BJ28" s="4">
        <v>1302</v>
      </c>
      <c r="BK28" s="4">
        <v>20598033</v>
      </c>
      <c r="BL28" s="4">
        <v>190244</v>
      </c>
      <c r="BM28" s="4">
        <v>4885673536</v>
      </c>
      <c r="BN28" s="4">
        <v>5392</v>
      </c>
      <c r="BO28" s="4">
        <v>10159837</v>
      </c>
      <c r="BP28" s="4">
        <v>6087</v>
      </c>
      <c r="BQ28" s="4">
        <v>1792177</v>
      </c>
      <c r="BR28" s="4">
        <v>0</v>
      </c>
      <c r="BS28" s="4">
        <v>0</v>
      </c>
      <c r="BT28" s="4">
        <v>1</v>
      </c>
      <c r="BU28" s="4">
        <v>13746</v>
      </c>
      <c r="BV28" s="4">
        <v>22016</v>
      </c>
      <c r="BW28" s="4">
        <v>25933809</v>
      </c>
      <c r="BX28" s="4">
        <v>6434</v>
      </c>
      <c r="BY28" s="4">
        <v>9428910</v>
      </c>
      <c r="BZ28" s="4">
        <v>7</v>
      </c>
      <c r="CA28" s="4">
        <v>38784</v>
      </c>
      <c r="CB28" s="4">
        <v>599</v>
      </c>
      <c r="CC28" s="4">
        <v>8664</v>
      </c>
      <c r="CD28" s="4">
        <v>428</v>
      </c>
      <c r="CE28" s="4">
        <v>2405607</v>
      </c>
      <c r="CF28" s="4">
        <v>32623</v>
      </c>
      <c r="CG28" s="4">
        <v>51806364</v>
      </c>
      <c r="CH28" s="4">
        <v>336</v>
      </c>
      <c r="CI28" s="4">
        <v>4062383</v>
      </c>
      <c r="CJ28" s="4">
        <v>3796</v>
      </c>
      <c r="CK28" s="4">
        <v>14434752</v>
      </c>
      <c r="CL28" s="4">
        <v>1302</v>
      </c>
      <c r="CM28" s="4">
        <v>668703</v>
      </c>
      <c r="CN28" s="4">
        <v>20536</v>
      </c>
      <c r="CO28" s="4">
        <v>9540593</v>
      </c>
      <c r="CP28" s="4">
        <v>208</v>
      </c>
      <c r="CQ28" s="4">
        <v>726608</v>
      </c>
      <c r="CR28" s="4">
        <v>0</v>
      </c>
      <c r="CS28" s="4">
        <v>0</v>
      </c>
      <c r="CT28" s="4">
        <v>199</v>
      </c>
      <c r="CU28" s="4">
        <v>767289</v>
      </c>
      <c r="CV28" s="4">
        <v>31</v>
      </c>
      <c r="CW28" s="4">
        <v>2437385</v>
      </c>
      <c r="CX28" s="4">
        <v>199</v>
      </c>
      <c r="CY28" s="4">
        <v>100133</v>
      </c>
      <c r="CZ28" s="4">
        <v>1829</v>
      </c>
      <c r="DA28" s="4">
        <v>2716846</v>
      </c>
      <c r="DB28" s="4">
        <v>0</v>
      </c>
      <c r="DC28" s="4">
        <v>0</v>
      </c>
      <c r="DD28" s="4">
        <v>6973</v>
      </c>
      <c r="DE28" s="4">
        <v>18661587</v>
      </c>
      <c r="DF28" s="4">
        <v>23058</v>
      </c>
      <c r="DG28" s="4">
        <v>58011895</v>
      </c>
      <c r="DH28" s="4">
        <v>204</v>
      </c>
      <c r="DI28" s="4">
        <v>2909863</v>
      </c>
      <c r="DJ28" s="4">
        <v>7</v>
      </c>
      <c r="DK28" s="4">
        <v>353304</v>
      </c>
      <c r="DL28" s="4">
        <v>275</v>
      </c>
      <c r="DM28" s="4">
        <v>6504145</v>
      </c>
      <c r="DN28" s="4">
        <v>0</v>
      </c>
      <c r="DO28" s="4">
        <v>0</v>
      </c>
      <c r="DP28" s="4">
        <v>107</v>
      </c>
      <c r="DQ28" s="4">
        <v>6893137</v>
      </c>
      <c r="DR28" s="4">
        <v>0</v>
      </c>
      <c r="DS28" s="4">
        <v>0</v>
      </c>
      <c r="DT28" s="4">
        <v>62766</v>
      </c>
      <c r="DU28" s="5">
        <v>-155052416</v>
      </c>
    </row>
    <row r="29" spans="1:125" ht="11.25">
      <c r="A29" s="6">
        <v>25000</v>
      </c>
      <c r="B29" s="7" t="s">
        <v>66</v>
      </c>
      <c r="C29" s="4">
        <v>25999</v>
      </c>
      <c r="D29" s="4">
        <v>207478</v>
      </c>
      <c r="E29" s="4">
        <v>5382266612</v>
      </c>
      <c r="F29" s="4">
        <v>-89317116</v>
      </c>
      <c r="G29" s="4">
        <v>5292949495</v>
      </c>
      <c r="H29" s="4">
        <v>0</v>
      </c>
      <c r="I29" s="4">
        <v>1185431259</v>
      </c>
      <c r="J29" s="4">
        <v>4113791232</v>
      </c>
      <c r="K29" s="4">
        <v>44724204</v>
      </c>
      <c r="L29" s="4">
        <v>183506</v>
      </c>
      <c r="M29" s="4">
        <v>4520337702</v>
      </c>
      <c r="N29" s="4">
        <v>77052</v>
      </c>
      <c r="O29" s="4">
        <v>209873425</v>
      </c>
      <c r="P29" s="4">
        <v>29855</v>
      </c>
      <c r="Q29" s="4">
        <v>54319248</v>
      </c>
      <c r="R29" s="4">
        <v>24349</v>
      </c>
      <c r="S29" s="4">
        <v>11883448</v>
      </c>
      <c r="T29" s="4">
        <v>200</v>
      </c>
      <c r="U29" s="4">
        <v>3836339</v>
      </c>
      <c r="V29" s="4">
        <v>12809</v>
      </c>
      <c r="W29" s="4">
        <v>146363009</v>
      </c>
      <c r="X29" s="4">
        <v>8895</v>
      </c>
      <c r="Y29" s="4">
        <v>73776194</v>
      </c>
      <c r="Z29" s="4">
        <v>15685</v>
      </c>
      <c r="AA29" s="4">
        <v>53160070</v>
      </c>
      <c r="AB29" s="4">
        <v>6506</v>
      </c>
      <c r="AC29" s="4">
        <v>13795426</v>
      </c>
      <c r="AD29" s="4">
        <v>200</v>
      </c>
      <c r="AE29" s="4">
        <v>343872</v>
      </c>
      <c r="AF29" s="4">
        <v>608</v>
      </c>
      <c r="AG29" s="4">
        <v>5473432</v>
      </c>
      <c r="AH29" s="4">
        <v>13978</v>
      </c>
      <c r="AI29" s="4">
        <v>91152130</v>
      </c>
      <c r="AJ29" s="4">
        <v>9088</v>
      </c>
      <c r="AK29" s="4">
        <v>155455803</v>
      </c>
      <c r="AL29" s="4">
        <v>29557</v>
      </c>
      <c r="AM29" s="4">
        <v>373289893</v>
      </c>
      <c r="AN29" s="4">
        <v>5184</v>
      </c>
      <c r="AO29" s="4">
        <v>16050342</v>
      </c>
      <c r="AP29" s="4">
        <v>5396</v>
      </c>
      <c r="AQ29" s="4">
        <v>45111381</v>
      </c>
      <c r="AR29" s="4">
        <v>1197</v>
      </c>
      <c r="AS29" s="4">
        <v>22322685</v>
      </c>
      <c r="AT29" s="4">
        <v>3593</v>
      </c>
      <c r="AU29" s="4">
        <v>8955318</v>
      </c>
      <c r="AV29" s="4">
        <v>401</v>
      </c>
      <c r="AW29" s="4">
        <v>842414</v>
      </c>
      <c r="AX29" s="4">
        <v>200</v>
      </c>
      <c r="AY29" s="4">
        <v>17258</v>
      </c>
      <c r="AZ29" s="4">
        <v>608</v>
      </c>
      <c r="BA29" s="4">
        <v>1691828</v>
      </c>
      <c r="BB29" s="4">
        <v>199</v>
      </c>
      <c r="BC29" s="4">
        <v>231458</v>
      </c>
      <c r="BD29" s="4">
        <v>9762</v>
      </c>
      <c r="BE29" s="4">
        <v>26453003</v>
      </c>
      <c r="BF29" s="4">
        <v>26622</v>
      </c>
      <c r="BG29" s="4">
        <v>81835175</v>
      </c>
      <c r="BH29" s="4">
        <v>6506</v>
      </c>
      <c r="BI29" s="4">
        <v>28807013</v>
      </c>
      <c r="BJ29" s="4">
        <v>3591</v>
      </c>
      <c r="BK29" s="4">
        <v>51993291</v>
      </c>
      <c r="BL29" s="4">
        <v>207478</v>
      </c>
      <c r="BM29" s="4">
        <v>5443088306</v>
      </c>
      <c r="BN29" s="4">
        <v>6206</v>
      </c>
      <c r="BO29" s="4">
        <v>12850581</v>
      </c>
      <c r="BP29" s="4">
        <v>10490</v>
      </c>
      <c r="BQ29" s="4">
        <v>3789057</v>
      </c>
      <c r="BR29" s="4">
        <v>0</v>
      </c>
      <c r="BS29" s="4">
        <v>0</v>
      </c>
      <c r="BT29" s="4">
        <v>1395</v>
      </c>
      <c r="BU29" s="4">
        <v>1698385</v>
      </c>
      <c r="BV29" s="4">
        <v>11612</v>
      </c>
      <c r="BW29" s="4">
        <v>13429874</v>
      </c>
      <c r="BX29" s="4">
        <v>2813</v>
      </c>
      <c r="BY29" s="4">
        <v>3016640</v>
      </c>
      <c r="BZ29" s="4">
        <v>1</v>
      </c>
      <c r="CA29" s="4">
        <v>1296</v>
      </c>
      <c r="CB29" s="4">
        <v>798</v>
      </c>
      <c r="CC29" s="4">
        <v>39109</v>
      </c>
      <c r="CD29" s="4">
        <v>0</v>
      </c>
      <c r="CE29" s="4">
        <v>0</v>
      </c>
      <c r="CF29" s="4">
        <v>30086</v>
      </c>
      <c r="CG29" s="4">
        <v>37040586</v>
      </c>
      <c r="CH29" s="4">
        <v>2</v>
      </c>
      <c r="CI29" s="4">
        <v>257851</v>
      </c>
      <c r="CJ29" s="4">
        <v>2404</v>
      </c>
      <c r="CK29" s="4">
        <v>8787614</v>
      </c>
      <c r="CL29" s="4">
        <v>399</v>
      </c>
      <c r="CM29" s="4">
        <v>246392</v>
      </c>
      <c r="CN29" s="4">
        <v>21643</v>
      </c>
      <c r="CO29" s="4">
        <v>10938607</v>
      </c>
      <c r="CP29" s="4">
        <v>199</v>
      </c>
      <c r="CQ29" s="4">
        <v>3863864</v>
      </c>
      <c r="CR29" s="4">
        <v>0</v>
      </c>
      <c r="CS29" s="4">
        <v>0</v>
      </c>
      <c r="CT29" s="4">
        <v>1</v>
      </c>
      <c r="CU29" s="4">
        <v>6</v>
      </c>
      <c r="CV29" s="4">
        <v>0</v>
      </c>
      <c r="CW29" s="4">
        <v>0</v>
      </c>
      <c r="CX29" s="4">
        <v>0</v>
      </c>
      <c r="CY29" s="4">
        <v>0</v>
      </c>
      <c r="CZ29" s="4">
        <v>800</v>
      </c>
      <c r="DA29" s="4">
        <v>203572</v>
      </c>
      <c r="DB29" s="4">
        <v>0</v>
      </c>
      <c r="DC29" s="4">
        <v>0</v>
      </c>
      <c r="DD29" s="4">
        <v>4187</v>
      </c>
      <c r="DE29" s="4">
        <v>12411415</v>
      </c>
      <c r="DF29" s="4">
        <v>17536</v>
      </c>
      <c r="DG29" s="4">
        <v>55969390</v>
      </c>
      <c r="DH29" s="4">
        <v>402</v>
      </c>
      <c r="DI29" s="4">
        <v>2229048</v>
      </c>
      <c r="DJ29" s="4">
        <v>0</v>
      </c>
      <c r="DK29" s="4">
        <v>0</v>
      </c>
      <c r="DL29" s="4">
        <v>819</v>
      </c>
      <c r="DM29" s="4">
        <v>7374684</v>
      </c>
      <c r="DN29" s="4">
        <v>0</v>
      </c>
      <c r="DO29" s="4">
        <v>0</v>
      </c>
      <c r="DP29" s="4">
        <v>214</v>
      </c>
      <c r="DQ29" s="4">
        <v>3720666</v>
      </c>
      <c r="DR29" s="4">
        <v>0</v>
      </c>
      <c r="DS29" s="4">
        <v>0</v>
      </c>
      <c r="DT29" s="4">
        <v>50894</v>
      </c>
      <c r="DU29" s="5">
        <v>-151567960</v>
      </c>
    </row>
    <row r="30" spans="1:125" ht="11.25">
      <c r="A30" s="6">
        <v>26000</v>
      </c>
      <c r="B30" s="7" t="s">
        <v>66</v>
      </c>
      <c r="C30" s="4">
        <v>26999</v>
      </c>
      <c r="D30" s="4">
        <v>167006</v>
      </c>
      <c r="E30" s="4">
        <v>4561267655</v>
      </c>
      <c r="F30" s="4">
        <v>-134370610</v>
      </c>
      <c r="G30" s="4">
        <v>4426897044</v>
      </c>
      <c r="H30" s="4">
        <v>0</v>
      </c>
      <c r="I30" s="4">
        <v>1062218512</v>
      </c>
      <c r="J30" s="4">
        <v>3395878017</v>
      </c>
      <c r="K30" s="4">
        <v>46301686</v>
      </c>
      <c r="L30" s="4">
        <v>138364</v>
      </c>
      <c r="M30" s="4">
        <v>3454658631</v>
      </c>
      <c r="N30" s="4">
        <v>74964</v>
      </c>
      <c r="O30" s="4">
        <v>205302270</v>
      </c>
      <c r="P30" s="4">
        <v>27523</v>
      </c>
      <c r="Q30" s="4">
        <v>72178060</v>
      </c>
      <c r="R30" s="4">
        <v>19779</v>
      </c>
      <c r="S30" s="4">
        <v>7387964</v>
      </c>
      <c r="T30" s="4">
        <v>996</v>
      </c>
      <c r="U30" s="4">
        <v>3320210</v>
      </c>
      <c r="V30" s="4">
        <v>15706</v>
      </c>
      <c r="W30" s="4">
        <v>233839373</v>
      </c>
      <c r="X30" s="4">
        <v>4339</v>
      </c>
      <c r="Y30" s="4">
        <v>25313399</v>
      </c>
      <c r="Z30" s="4">
        <v>17111</v>
      </c>
      <c r="AA30" s="4">
        <v>90236819</v>
      </c>
      <c r="AB30" s="4">
        <v>8838</v>
      </c>
      <c r="AC30" s="4">
        <v>20573716</v>
      </c>
      <c r="AD30" s="4">
        <v>743</v>
      </c>
      <c r="AE30" s="4">
        <v>3669050</v>
      </c>
      <c r="AF30" s="4">
        <v>200</v>
      </c>
      <c r="AG30" s="4">
        <v>532529</v>
      </c>
      <c r="AH30" s="4">
        <v>12001</v>
      </c>
      <c r="AI30" s="4">
        <v>54120145</v>
      </c>
      <c r="AJ30" s="4">
        <v>10599</v>
      </c>
      <c r="AK30" s="4">
        <v>414320355</v>
      </c>
      <c r="AL30" s="4">
        <v>29151</v>
      </c>
      <c r="AM30" s="4">
        <v>412559953</v>
      </c>
      <c r="AN30" s="4">
        <v>4609</v>
      </c>
      <c r="AO30" s="4">
        <v>52756010</v>
      </c>
      <c r="AP30" s="4">
        <v>5344</v>
      </c>
      <c r="AQ30" s="4">
        <v>42213854</v>
      </c>
      <c r="AR30" s="4">
        <v>3478</v>
      </c>
      <c r="AS30" s="4">
        <v>38816169</v>
      </c>
      <c r="AT30" s="4">
        <v>1905</v>
      </c>
      <c r="AU30" s="4">
        <v>85592445</v>
      </c>
      <c r="AV30" s="4">
        <v>597</v>
      </c>
      <c r="AW30" s="4">
        <v>3531043</v>
      </c>
      <c r="AX30" s="4">
        <v>0</v>
      </c>
      <c r="AY30" s="4">
        <v>0</v>
      </c>
      <c r="AZ30" s="4">
        <v>1005</v>
      </c>
      <c r="BA30" s="4">
        <v>2278213</v>
      </c>
      <c r="BB30" s="4">
        <v>399</v>
      </c>
      <c r="BC30" s="4">
        <v>6493480</v>
      </c>
      <c r="BD30" s="4">
        <v>13046</v>
      </c>
      <c r="BE30" s="4">
        <v>33748715</v>
      </c>
      <c r="BF30" s="4">
        <v>24162</v>
      </c>
      <c r="BG30" s="4">
        <v>91920183</v>
      </c>
      <c r="BH30" s="4">
        <v>6892</v>
      </c>
      <c r="BI30" s="4">
        <v>13392042</v>
      </c>
      <c r="BJ30" s="4">
        <v>1297</v>
      </c>
      <c r="BK30" s="4">
        <v>41472576</v>
      </c>
      <c r="BL30" s="4">
        <v>167006</v>
      </c>
      <c r="BM30" s="4">
        <v>4553800686</v>
      </c>
      <c r="BN30" s="4">
        <v>4796</v>
      </c>
      <c r="BO30" s="4">
        <v>9354200</v>
      </c>
      <c r="BP30" s="4">
        <v>7294</v>
      </c>
      <c r="BQ30" s="4">
        <v>5784521</v>
      </c>
      <c r="BR30" s="4">
        <v>0</v>
      </c>
      <c r="BS30" s="4">
        <v>0</v>
      </c>
      <c r="BT30" s="4">
        <v>2593</v>
      </c>
      <c r="BU30" s="4">
        <v>5703400</v>
      </c>
      <c r="BV30" s="4">
        <v>13909</v>
      </c>
      <c r="BW30" s="4">
        <v>14128766</v>
      </c>
      <c r="BX30" s="4">
        <v>2611</v>
      </c>
      <c r="BY30" s="4">
        <v>3192984</v>
      </c>
      <c r="BZ30" s="4">
        <v>1110</v>
      </c>
      <c r="CA30" s="4">
        <v>2723586</v>
      </c>
      <c r="CB30" s="4">
        <v>2927</v>
      </c>
      <c r="CC30" s="4">
        <v>648205</v>
      </c>
      <c r="CD30" s="4">
        <v>199</v>
      </c>
      <c r="CE30" s="4">
        <v>2264914</v>
      </c>
      <c r="CF30" s="4">
        <v>30018</v>
      </c>
      <c r="CG30" s="4">
        <v>48645018</v>
      </c>
      <c r="CH30" s="4">
        <v>200</v>
      </c>
      <c r="CI30" s="4">
        <v>822415</v>
      </c>
      <c r="CJ30" s="4">
        <v>3821</v>
      </c>
      <c r="CK30" s="4">
        <v>17166230</v>
      </c>
      <c r="CL30" s="4">
        <v>806</v>
      </c>
      <c r="CM30" s="4">
        <v>684020</v>
      </c>
      <c r="CN30" s="4">
        <v>16487</v>
      </c>
      <c r="CO30" s="4">
        <v>6921006</v>
      </c>
      <c r="CP30" s="4">
        <v>0</v>
      </c>
      <c r="CQ30" s="4">
        <v>0</v>
      </c>
      <c r="CR30" s="4">
        <v>997</v>
      </c>
      <c r="CS30" s="4">
        <v>410300</v>
      </c>
      <c r="CT30" s="4">
        <v>199</v>
      </c>
      <c r="CU30" s="4">
        <v>226293</v>
      </c>
      <c r="CV30" s="4">
        <v>199</v>
      </c>
      <c r="CW30" s="4">
        <v>817753</v>
      </c>
      <c r="CX30" s="4">
        <v>136</v>
      </c>
      <c r="CY30" s="4">
        <v>7786966</v>
      </c>
      <c r="CZ30" s="4">
        <v>1947</v>
      </c>
      <c r="DA30" s="4">
        <v>3709109</v>
      </c>
      <c r="DB30" s="4">
        <v>701</v>
      </c>
      <c r="DC30" s="4">
        <v>270536</v>
      </c>
      <c r="DD30" s="4">
        <v>5477</v>
      </c>
      <c r="DE30" s="4">
        <v>17387776</v>
      </c>
      <c r="DF30" s="4">
        <v>18487</v>
      </c>
      <c r="DG30" s="4">
        <v>74204916</v>
      </c>
      <c r="DH30" s="4">
        <v>3</v>
      </c>
      <c r="DI30" s="4">
        <v>1153307</v>
      </c>
      <c r="DJ30" s="4">
        <v>0</v>
      </c>
      <c r="DK30" s="4">
        <v>0</v>
      </c>
      <c r="DL30" s="4">
        <v>659</v>
      </c>
      <c r="DM30" s="4">
        <v>7075844</v>
      </c>
      <c r="DN30" s="4">
        <v>0</v>
      </c>
      <c r="DO30" s="4">
        <v>0</v>
      </c>
      <c r="DP30" s="4">
        <v>0</v>
      </c>
      <c r="DQ30" s="4">
        <v>0</v>
      </c>
      <c r="DR30" s="4">
        <v>0</v>
      </c>
      <c r="DS30" s="4">
        <v>0</v>
      </c>
      <c r="DT30" s="4">
        <v>53274</v>
      </c>
      <c r="DU30" s="5">
        <v>-183222803</v>
      </c>
    </row>
    <row r="31" spans="1:125" ht="11.25">
      <c r="A31" s="6">
        <v>27000</v>
      </c>
      <c r="B31" s="7" t="s">
        <v>66</v>
      </c>
      <c r="C31" s="4">
        <v>27999</v>
      </c>
      <c r="D31" s="4">
        <v>161155</v>
      </c>
      <c r="E31" s="4">
        <v>4556647728</v>
      </c>
      <c r="F31" s="4">
        <v>-128897257</v>
      </c>
      <c r="G31" s="4">
        <v>4427750470</v>
      </c>
      <c r="H31" s="4">
        <v>0</v>
      </c>
      <c r="I31" s="4">
        <v>1025653630</v>
      </c>
      <c r="J31" s="4">
        <v>3424179884</v>
      </c>
      <c r="K31" s="4">
        <v>45054317</v>
      </c>
      <c r="L31" s="4">
        <v>137438</v>
      </c>
      <c r="M31" s="4">
        <v>3625898043</v>
      </c>
      <c r="N31" s="4">
        <v>70430</v>
      </c>
      <c r="O31" s="4">
        <v>149316201</v>
      </c>
      <c r="P31" s="4">
        <v>31306</v>
      </c>
      <c r="Q31" s="4">
        <v>70510436</v>
      </c>
      <c r="R31" s="4">
        <v>26348</v>
      </c>
      <c r="S31" s="4">
        <v>13746769</v>
      </c>
      <c r="T31" s="4">
        <v>1100</v>
      </c>
      <c r="U31" s="4">
        <v>4680925</v>
      </c>
      <c r="V31" s="4">
        <v>14377</v>
      </c>
      <c r="W31" s="4">
        <v>199046667</v>
      </c>
      <c r="X31" s="4">
        <v>6422</v>
      </c>
      <c r="Y31" s="4">
        <v>61527429</v>
      </c>
      <c r="Z31" s="4">
        <v>16487</v>
      </c>
      <c r="AA31" s="4">
        <v>93225229</v>
      </c>
      <c r="AB31" s="4">
        <v>9638</v>
      </c>
      <c r="AC31" s="4">
        <v>20393417</v>
      </c>
      <c r="AD31" s="4">
        <v>600</v>
      </c>
      <c r="AE31" s="4">
        <v>8816624</v>
      </c>
      <c r="AF31" s="4">
        <v>702</v>
      </c>
      <c r="AG31" s="4">
        <v>12459920</v>
      </c>
      <c r="AH31" s="4">
        <v>9931</v>
      </c>
      <c r="AI31" s="4">
        <v>69982293</v>
      </c>
      <c r="AJ31" s="4">
        <v>8801</v>
      </c>
      <c r="AK31" s="4">
        <v>819550808</v>
      </c>
      <c r="AL31" s="4">
        <v>23566</v>
      </c>
      <c r="AM31" s="4">
        <v>362673130</v>
      </c>
      <c r="AN31" s="4">
        <v>5018</v>
      </c>
      <c r="AO31" s="4">
        <v>30630202</v>
      </c>
      <c r="AP31" s="4">
        <v>4415</v>
      </c>
      <c r="AQ31" s="4">
        <v>32684607</v>
      </c>
      <c r="AR31" s="4">
        <v>2213</v>
      </c>
      <c r="AS31" s="4">
        <v>18857824</v>
      </c>
      <c r="AT31" s="4">
        <v>2507</v>
      </c>
      <c r="AU31" s="4">
        <v>38188971</v>
      </c>
      <c r="AV31" s="4">
        <v>1</v>
      </c>
      <c r="AW31" s="4">
        <v>1731</v>
      </c>
      <c r="AX31" s="4">
        <v>199</v>
      </c>
      <c r="AY31" s="4">
        <v>13113</v>
      </c>
      <c r="AZ31" s="4">
        <v>0</v>
      </c>
      <c r="BA31" s="4">
        <v>0</v>
      </c>
      <c r="BB31" s="4">
        <v>2</v>
      </c>
      <c r="BC31" s="4">
        <v>71091</v>
      </c>
      <c r="BD31" s="4">
        <v>7264</v>
      </c>
      <c r="BE31" s="4">
        <v>16418871</v>
      </c>
      <c r="BF31" s="4">
        <v>25325</v>
      </c>
      <c r="BG31" s="4">
        <v>94389486</v>
      </c>
      <c r="BH31" s="4">
        <v>7081</v>
      </c>
      <c r="BI31" s="4">
        <v>15229270</v>
      </c>
      <c r="BJ31" s="4">
        <v>4249</v>
      </c>
      <c r="BK31" s="4">
        <v>29404500</v>
      </c>
      <c r="BL31" s="4">
        <v>161155</v>
      </c>
      <c r="BM31" s="4">
        <v>4576522287</v>
      </c>
      <c r="BN31" s="4">
        <v>3788</v>
      </c>
      <c r="BO31" s="4">
        <v>6269301</v>
      </c>
      <c r="BP31" s="4">
        <v>10476</v>
      </c>
      <c r="BQ31" s="4">
        <v>5539570</v>
      </c>
      <c r="BR31" s="4">
        <v>0</v>
      </c>
      <c r="BS31" s="4">
        <v>0</v>
      </c>
      <c r="BT31" s="4">
        <v>1</v>
      </c>
      <c r="BU31" s="4">
        <v>1912</v>
      </c>
      <c r="BV31" s="4">
        <v>12288</v>
      </c>
      <c r="BW31" s="4">
        <v>13555031</v>
      </c>
      <c r="BX31" s="4">
        <v>2294</v>
      </c>
      <c r="BY31" s="4">
        <v>2515011</v>
      </c>
      <c r="BZ31" s="4">
        <v>702</v>
      </c>
      <c r="CA31" s="4">
        <v>1785175</v>
      </c>
      <c r="CB31" s="4">
        <v>409</v>
      </c>
      <c r="CC31" s="4">
        <v>194455</v>
      </c>
      <c r="CD31" s="4">
        <v>0</v>
      </c>
      <c r="CE31" s="4">
        <v>0</v>
      </c>
      <c r="CF31" s="4">
        <v>27860</v>
      </c>
      <c r="CG31" s="4">
        <v>31098871</v>
      </c>
      <c r="CH31" s="4">
        <v>0</v>
      </c>
      <c r="CI31" s="4">
        <v>0</v>
      </c>
      <c r="CJ31" s="4">
        <v>4001</v>
      </c>
      <c r="CK31" s="4">
        <v>16468719</v>
      </c>
      <c r="CL31" s="4">
        <v>700</v>
      </c>
      <c r="CM31" s="4">
        <v>2590929</v>
      </c>
      <c r="CN31" s="4">
        <v>21962</v>
      </c>
      <c r="CO31" s="4">
        <v>9947003</v>
      </c>
      <c r="CP31" s="4">
        <v>0</v>
      </c>
      <c r="CQ31" s="4">
        <v>0</v>
      </c>
      <c r="CR31" s="4">
        <v>403</v>
      </c>
      <c r="CS31" s="4">
        <v>1160757</v>
      </c>
      <c r="CT31" s="4">
        <v>0</v>
      </c>
      <c r="CU31" s="4">
        <v>0</v>
      </c>
      <c r="CV31" s="4">
        <v>0</v>
      </c>
      <c r="CW31" s="4">
        <v>0</v>
      </c>
      <c r="CX31" s="4">
        <v>304</v>
      </c>
      <c r="CY31" s="4">
        <v>2577574</v>
      </c>
      <c r="CZ31" s="4">
        <v>11</v>
      </c>
      <c r="DA31" s="4">
        <v>16441</v>
      </c>
      <c r="DB31" s="4">
        <v>0</v>
      </c>
      <c r="DC31" s="4">
        <v>0</v>
      </c>
      <c r="DD31" s="4">
        <v>3779</v>
      </c>
      <c r="DE31" s="4">
        <v>9751843</v>
      </c>
      <c r="DF31" s="4">
        <v>19041</v>
      </c>
      <c r="DG31" s="4">
        <v>77398933</v>
      </c>
      <c r="DH31" s="4">
        <v>600</v>
      </c>
      <c r="DI31" s="4">
        <v>501354</v>
      </c>
      <c r="DJ31" s="4">
        <v>199</v>
      </c>
      <c r="DK31" s="4">
        <v>765104</v>
      </c>
      <c r="DL31" s="4">
        <v>631</v>
      </c>
      <c r="DM31" s="4">
        <v>5715467</v>
      </c>
      <c r="DN31" s="4">
        <v>0</v>
      </c>
      <c r="DO31" s="4">
        <v>0</v>
      </c>
      <c r="DP31" s="4">
        <v>4</v>
      </c>
      <c r="DQ31" s="4">
        <v>1200043</v>
      </c>
      <c r="DR31" s="4">
        <v>199</v>
      </c>
      <c r="DS31" s="4">
        <v>638150</v>
      </c>
      <c r="DT31" s="4">
        <v>52524</v>
      </c>
      <c r="DU31" s="5">
        <v>-168188601</v>
      </c>
    </row>
    <row r="32" spans="1:125" ht="11.25">
      <c r="A32" s="6">
        <v>28000</v>
      </c>
      <c r="B32" s="7" t="s">
        <v>66</v>
      </c>
      <c r="C32" s="4">
        <v>28999</v>
      </c>
      <c r="D32" s="4">
        <v>182806</v>
      </c>
      <c r="E32" s="4">
        <v>5366292241</v>
      </c>
      <c r="F32" s="4">
        <v>-156447638</v>
      </c>
      <c r="G32" s="4">
        <v>5209844603</v>
      </c>
      <c r="H32" s="4">
        <v>0</v>
      </c>
      <c r="I32" s="4">
        <v>1232795773</v>
      </c>
      <c r="J32" s="4">
        <v>3989469690</v>
      </c>
      <c r="K32" s="4">
        <v>55487527</v>
      </c>
      <c r="L32" s="4">
        <v>152133</v>
      </c>
      <c r="M32" s="4">
        <v>4062228304</v>
      </c>
      <c r="N32" s="4">
        <v>86660</v>
      </c>
      <c r="O32" s="4">
        <v>187429602</v>
      </c>
      <c r="P32" s="4">
        <v>37808</v>
      </c>
      <c r="Q32" s="4">
        <v>81916627</v>
      </c>
      <c r="R32" s="4">
        <v>31764</v>
      </c>
      <c r="S32" s="4">
        <v>12545507</v>
      </c>
      <c r="T32" s="4">
        <v>2298</v>
      </c>
      <c r="U32" s="4">
        <v>13859634</v>
      </c>
      <c r="V32" s="4">
        <v>18789</v>
      </c>
      <c r="W32" s="4">
        <v>249435135</v>
      </c>
      <c r="X32" s="4">
        <v>7705</v>
      </c>
      <c r="Y32" s="4">
        <v>33181435</v>
      </c>
      <c r="Z32" s="4">
        <v>21952</v>
      </c>
      <c r="AA32" s="4">
        <v>81451444</v>
      </c>
      <c r="AB32" s="4">
        <v>9693</v>
      </c>
      <c r="AC32" s="4">
        <v>21505643</v>
      </c>
      <c r="AD32" s="4">
        <v>503</v>
      </c>
      <c r="AE32" s="4">
        <v>13275952</v>
      </c>
      <c r="AF32" s="4">
        <v>1300</v>
      </c>
      <c r="AG32" s="4">
        <v>11704922</v>
      </c>
      <c r="AH32" s="4">
        <v>14065</v>
      </c>
      <c r="AI32" s="4">
        <v>101441330</v>
      </c>
      <c r="AJ32" s="4">
        <v>9878</v>
      </c>
      <c r="AK32" s="4">
        <v>214489887</v>
      </c>
      <c r="AL32" s="4">
        <v>35209</v>
      </c>
      <c r="AM32" s="4">
        <v>506586199</v>
      </c>
      <c r="AN32" s="4">
        <v>4436</v>
      </c>
      <c r="AO32" s="4">
        <v>51811759</v>
      </c>
      <c r="AP32" s="4">
        <v>6213</v>
      </c>
      <c r="AQ32" s="4">
        <v>28762566</v>
      </c>
      <c r="AR32" s="4">
        <v>4422</v>
      </c>
      <c r="AS32" s="4">
        <v>51794334</v>
      </c>
      <c r="AT32" s="4">
        <v>3104</v>
      </c>
      <c r="AU32" s="4">
        <v>20262600</v>
      </c>
      <c r="AV32" s="4">
        <v>199</v>
      </c>
      <c r="AW32" s="4">
        <v>229472</v>
      </c>
      <c r="AX32" s="4">
        <v>0</v>
      </c>
      <c r="AY32" s="4">
        <v>0</v>
      </c>
      <c r="AZ32" s="4">
        <v>0</v>
      </c>
      <c r="BA32" s="4">
        <v>0</v>
      </c>
      <c r="BB32" s="4">
        <v>597</v>
      </c>
      <c r="BC32" s="4">
        <v>4345575</v>
      </c>
      <c r="BD32" s="4">
        <v>12048</v>
      </c>
      <c r="BE32" s="4">
        <v>28150042</v>
      </c>
      <c r="BF32" s="4">
        <v>28206</v>
      </c>
      <c r="BG32" s="4">
        <v>106941321</v>
      </c>
      <c r="BH32" s="4">
        <v>5793</v>
      </c>
      <c r="BI32" s="4">
        <v>19181966</v>
      </c>
      <c r="BJ32" s="4">
        <v>3263</v>
      </c>
      <c r="BK32" s="4">
        <v>30110605</v>
      </c>
      <c r="BL32" s="4">
        <v>182806</v>
      </c>
      <c r="BM32" s="4">
        <v>5412696408</v>
      </c>
      <c r="BN32" s="4">
        <v>4585</v>
      </c>
      <c r="BO32" s="4">
        <v>7466143</v>
      </c>
      <c r="BP32" s="4">
        <v>8786</v>
      </c>
      <c r="BQ32" s="4">
        <v>7570582</v>
      </c>
      <c r="BR32" s="4">
        <v>0</v>
      </c>
      <c r="BS32" s="4">
        <v>0</v>
      </c>
      <c r="BT32" s="4">
        <v>502</v>
      </c>
      <c r="BU32" s="4">
        <v>674673</v>
      </c>
      <c r="BV32" s="4">
        <v>15503</v>
      </c>
      <c r="BW32" s="4">
        <v>17044628</v>
      </c>
      <c r="BX32" s="4">
        <v>7111</v>
      </c>
      <c r="BY32" s="4">
        <v>10607676</v>
      </c>
      <c r="BZ32" s="4">
        <v>199</v>
      </c>
      <c r="CA32" s="4">
        <v>976099</v>
      </c>
      <c r="CB32" s="4">
        <v>1300</v>
      </c>
      <c r="CC32" s="4">
        <v>290788</v>
      </c>
      <c r="CD32" s="4">
        <v>995</v>
      </c>
      <c r="CE32" s="4">
        <v>2685796</v>
      </c>
      <c r="CF32" s="4">
        <v>32667</v>
      </c>
      <c r="CG32" s="4">
        <v>48575483</v>
      </c>
      <c r="CH32" s="4">
        <v>409</v>
      </c>
      <c r="CI32" s="4">
        <v>7754212</v>
      </c>
      <c r="CJ32" s="4">
        <v>2978</v>
      </c>
      <c r="CK32" s="4">
        <v>14120731</v>
      </c>
      <c r="CL32" s="4">
        <v>2159</v>
      </c>
      <c r="CM32" s="4">
        <v>3456631</v>
      </c>
      <c r="CN32" s="4">
        <v>23884</v>
      </c>
      <c r="CO32" s="4">
        <v>9269137</v>
      </c>
      <c r="CP32" s="4">
        <v>1596</v>
      </c>
      <c r="CQ32" s="4">
        <v>426146</v>
      </c>
      <c r="CR32" s="4">
        <v>106</v>
      </c>
      <c r="CS32" s="4">
        <v>610487</v>
      </c>
      <c r="CT32" s="4">
        <v>305</v>
      </c>
      <c r="CU32" s="4">
        <v>1468610</v>
      </c>
      <c r="CV32" s="4">
        <v>409</v>
      </c>
      <c r="CW32" s="4">
        <v>6022386</v>
      </c>
      <c r="CX32" s="4">
        <v>335</v>
      </c>
      <c r="CY32" s="4">
        <v>4272102</v>
      </c>
      <c r="CZ32" s="4">
        <v>596</v>
      </c>
      <c r="DA32" s="4">
        <v>901197</v>
      </c>
      <c r="DB32" s="4">
        <v>0</v>
      </c>
      <c r="DC32" s="4">
        <v>0</v>
      </c>
      <c r="DD32" s="4">
        <v>6968</v>
      </c>
      <c r="DE32" s="4">
        <v>18372156</v>
      </c>
      <c r="DF32" s="4">
        <v>22620</v>
      </c>
      <c r="DG32" s="4">
        <v>89251158</v>
      </c>
      <c r="DH32" s="4">
        <v>102</v>
      </c>
      <c r="DI32" s="4">
        <v>5309526</v>
      </c>
      <c r="DJ32" s="4">
        <v>199</v>
      </c>
      <c r="DK32" s="4">
        <v>690004</v>
      </c>
      <c r="DL32" s="4">
        <v>252</v>
      </c>
      <c r="DM32" s="4">
        <v>2644334</v>
      </c>
      <c r="DN32" s="4">
        <v>0</v>
      </c>
      <c r="DO32" s="4">
        <v>0</v>
      </c>
      <c r="DP32" s="4">
        <v>201</v>
      </c>
      <c r="DQ32" s="4">
        <v>661762</v>
      </c>
      <c r="DR32" s="4">
        <v>0</v>
      </c>
      <c r="DS32" s="4">
        <v>0</v>
      </c>
      <c r="DT32" s="4">
        <v>60955</v>
      </c>
      <c r="DU32" s="5">
        <v>-195416666</v>
      </c>
    </row>
    <row r="33" spans="1:125" ht="11.25">
      <c r="A33" s="6">
        <v>29000</v>
      </c>
      <c r="B33" s="7" t="s">
        <v>66</v>
      </c>
      <c r="C33" s="4">
        <v>29999</v>
      </c>
      <c r="D33" s="4">
        <v>179010</v>
      </c>
      <c r="E33" s="4">
        <v>5433699140</v>
      </c>
      <c r="F33" s="4">
        <v>-158923221</v>
      </c>
      <c r="G33" s="4">
        <v>5274775919</v>
      </c>
      <c r="H33" s="4">
        <v>0</v>
      </c>
      <c r="I33" s="4">
        <v>1210312037</v>
      </c>
      <c r="J33" s="4">
        <v>4078310135</v>
      </c>
      <c r="K33" s="4">
        <v>63551392</v>
      </c>
      <c r="L33" s="4">
        <v>144123</v>
      </c>
      <c r="M33" s="4">
        <v>4001123004</v>
      </c>
      <c r="N33" s="4">
        <v>86983</v>
      </c>
      <c r="O33" s="4">
        <v>197875981</v>
      </c>
      <c r="P33" s="4">
        <v>34583</v>
      </c>
      <c r="Q33" s="4">
        <v>94894847</v>
      </c>
      <c r="R33" s="4">
        <v>31540</v>
      </c>
      <c r="S33" s="4">
        <v>14844390</v>
      </c>
      <c r="T33" s="4">
        <v>2606</v>
      </c>
      <c r="U33" s="4">
        <v>13775133</v>
      </c>
      <c r="V33" s="4">
        <v>22877</v>
      </c>
      <c r="W33" s="4">
        <v>332806156</v>
      </c>
      <c r="X33" s="4">
        <v>6786</v>
      </c>
      <c r="Y33" s="4">
        <v>35186922</v>
      </c>
      <c r="Z33" s="4">
        <v>25207</v>
      </c>
      <c r="AA33" s="4">
        <v>187419498</v>
      </c>
      <c r="AB33" s="4">
        <v>7702</v>
      </c>
      <c r="AC33" s="4">
        <v>20563728</v>
      </c>
      <c r="AD33" s="4">
        <v>402</v>
      </c>
      <c r="AE33" s="4">
        <v>2566522</v>
      </c>
      <c r="AF33" s="4">
        <v>998</v>
      </c>
      <c r="AG33" s="4">
        <v>2781534</v>
      </c>
      <c r="AH33" s="4">
        <v>13565</v>
      </c>
      <c r="AI33" s="4">
        <v>116483660</v>
      </c>
      <c r="AJ33" s="4">
        <v>8493</v>
      </c>
      <c r="AK33" s="4">
        <v>287987455</v>
      </c>
      <c r="AL33" s="4">
        <v>29262</v>
      </c>
      <c r="AM33" s="4">
        <v>448112006</v>
      </c>
      <c r="AN33" s="4">
        <v>5427</v>
      </c>
      <c r="AO33" s="4">
        <v>42851250</v>
      </c>
      <c r="AP33" s="4">
        <v>6678</v>
      </c>
      <c r="AQ33" s="4">
        <v>38714270</v>
      </c>
      <c r="AR33" s="4">
        <v>2626</v>
      </c>
      <c r="AS33" s="4">
        <v>38662618</v>
      </c>
      <c r="AT33" s="4">
        <v>2502</v>
      </c>
      <c r="AU33" s="4">
        <v>31927457</v>
      </c>
      <c r="AV33" s="4">
        <v>1108</v>
      </c>
      <c r="AW33" s="4">
        <v>15507995</v>
      </c>
      <c r="AX33" s="4">
        <v>201</v>
      </c>
      <c r="AY33" s="4">
        <v>11046</v>
      </c>
      <c r="AZ33" s="4">
        <v>0</v>
      </c>
      <c r="BA33" s="4">
        <v>0</v>
      </c>
      <c r="BB33" s="4">
        <v>400</v>
      </c>
      <c r="BC33" s="4">
        <v>8729941</v>
      </c>
      <c r="BD33" s="4">
        <v>7166</v>
      </c>
      <c r="BE33" s="4">
        <v>16025506</v>
      </c>
      <c r="BF33" s="4">
        <v>28421</v>
      </c>
      <c r="BG33" s="4">
        <v>127242654</v>
      </c>
      <c r="BH33" s="4">
        <v>7091</v>
      </c>
      <c r="BI33" s="4">
        <v>43312711</v>
      </c>
      <c r="BJ33" s="4">
        <v>3240</v>
      </c>
      <c r="BK33" s="4">
        <v>24199034</v>
      </c>
      <c r="BL33" s="4">
        <v>178412</v>
      </c>
      <c r="BM33" s="4">
        <v>5474294694</v>
      </c>
      <c r="BN33" s="4">
        <v>7588</v>
      </c>
      <c r="BO33" s="4">
        <v>14572238</v>
      </c>
      <c r="BP33" s="4">
        <v>5687</v>
      </c>
      <c r="BQ33" s="4">
        <v>4286285</v>
      </c>
      <c r="BR33" s="4">
        <v>0</v>
      </c>
      <c r="BS33" s="4">
        <v>0</v>
      </c>
      <c r="BT33" s="4">
        <v>199</v>
      </c>
      <c r="BU33" s="4">
        <v>368943</v>
      </c>
      <c r="BV33" s="4">
        <v>20977</v>
      </c>
      <c r="BW33" s="4">
        <v>24312535</v>
      </c>
      <c r="BX33" s="4">
        <v>5200</v>
      </c>
      <c r="BY33" s="4">
        <v>6843608</v>
      </c>
      <c r="BZ33" s="4">
        <v>503</v>
      </c>
      <c r="CA33" s="4">
        <v>2554775</v>
      </c>
      <c r="CB33" s="4">
        <v>1396</v>
      </c>
      <c r="CC33" s="4">
        <v>126931</v>
      </c>
      <c r="CD33" s="4">
        <v>598</v>
      </c>
      <c r="CE33" s="4">
        <v>5744842</v>
      </c>
      <c r="CF33" s="4">
        <v>34554</v>
      </c>
      <c r="CG33" s="4">
        <v>60983269</v>
      </c>
      <c r="CH33" s="4">
        <v>199</v>
      </c>
      <c r="CI33" s="4">
        <v>227286</v>
      </c>
      <c r="CJ33" s="4">
        <v>6821</v>
      </c>
      <c r="CK33" s="4">
        <v>17265401</v>
      </c>
      <c r="CL33" s="4">
        <v>1397</v>
      </c>
      <c r="CM33" s="4">
        <v>1274513</v>
      </c>
      <c r="CN33" s="4">
        <v>26746</v>
      </c>
      <c r="CO33" s="4">
        <v>13014298</v>
      </c>
      <c r="CP33" s="4">
        <v>3</v>
      </c>
      <c r="CQ33" s="4">
        <v>212762</v>
      </c>
      <c r="CR33" s="4">
        <v>601</v>
      </c>
      <c r="CS33" s="4">
        <v>1739462</v>
      </c>
      <c r="CT33" s="4">
        <v>1</v>
      </c>
      <c r="CU33" s="4">
        <v>182</v>
      </c>
      <c r="CV33" s="4">
        <v>0</v>
      </c>
      <c r="CW33" s="4">
        <v>0</v>
      </c>
      <c r="CX33" s="4">
        <v>0</v>
      </c>
      <c r="CY33" s="4">
        <v>0</v>
      </c>
      <c r="CZ33" s="4">
        <v>408</v>
      </c>
      <c r="DA33" s="4">
        <v>905756</v>
      </c>
      <c r="DB33" s="4">
        <v>0</v>
      </c>
      <c r="DC33" s="4">
        <v>0</v>
      </c>
      <c r="DD33" s="4">
        <v>4977</v>
      </c>
      <c r="DE33" s="4">
        <v>12164715</v>
      </c>
      <c r="DF33" s="4">
        <v>23832</v>
      </c>
      <c r="DG33" s="4">
        <v>108047062</v>
      </c>
      <c r="DH33" s="4">
        <v>200</v>
      </c>
      <c r="DI33" s="4">
        <v>803595</v>
      </c>
      <c r="DJ33" s="4">
        <v>0</v>
      </c>
      <c r="DK33" s="4">
        <v>0</v>
      </c>
      <c r="DL33" s="4">
        <v>27</v>
      </c>
      <c r="DM33" s="4">
        <v>2056923</v>
      </c>
      <c r="DN33" s="4">
        <v>0</v>
      </c>
      <c r="DO33" s="4">
        <v>0</v>
      </c>
      <c r="DP33" s="4">
        <v>399</v>
      </c>
      <c r="DQ33" s="4">
        <v>479393</v>
      </c>
      <c r="DR33" s="4">
        <v>0</v>
      </c>
      <c r="DS33" s="4">
        <v>0</v>
      </c>
      <c r="DT33" s="4">
        <v>62165</v>
      </c>
      <c r="DU33" s="5">
        <v>-184830264</v>
      </c>
    </row>
    <row r="34" spans="1:125" ht="11.25">
      <c r="A34" s="6">
        <v>30000</v>
      </c>
      <c r="B34" s="7" t="s">
        <v>66</v>
      </c>
      <c r="C34" s="4">
        <v>30999</v>
      </c>
      <c r="D34" s="4">
        <v>169988</v>
      </c>
      <c r="E34" s="4">
        <v>5338561599</v>
      </c>
      <c r="F34" s="4">
        <v>-154035133</v>
      </c>
      <c r="G34" s="4">
        <v>5184526464</v>
      </c>
      <c r="H34" s="4">
        <v>0</v>
      </c>
      <c r="I34" s="4">
        <v>1132091004</v>
      </c>
      <c r="J34" s="4">
        <v>4070311663</v>
      </c>
      <c r="K34" s="4">
        <v>65385366</v>
      </c>
      <c r="L34" s="4">
        <v>144725</v>
      </c>
      <c r="M34" s="4">
        <v>4195599120</v>
      </c>
      <c r="N34" s="4">
        <v>79521</v>
      </c>
      <c r="O34" s="4">
        <v>162064586</v>
      </c>
      <c r="P34" s="4">
        <v>34662</v>
      </c>
      <c r="Q34" s="4">
        <v>66304331</v>
      </c>
      <c r="R34" s="4">
        <v>33811</v>
      </c>
      <c r="S34" s="4">
        <v>14919446</v>
      </c>
      <c r="T34" s="4">
        <v>598</v>
      </c>
      <c r="U34" s="4">
        <v>10358668</v>
      </c>
      <c r="V34" s="4">
        <v>17368</v>
      </c>
      <c r="W34" s="4">
        <v>305330423</v>
      </c>
      <c r="X34" s="4">
        <v>7283</v>
      </c>
      <c r="Y34" s="4">
        <v>45362012</v>
      </c>
      <c r="Z34" s="4">
        <v>20998</v>
      </c>
      <c r="AA34" s="4">
        <v>80109316</v>
      </c>
      <c r="AB34" s="4">
        <v>11658</v>
      </c>
      <c r="AC34" s="4">
        <v>28374914</v>
      </c>
      <c r="AD34" s="4">
        <v>0</v>
      </c>
      <c r="AE34" s="4">
        <v>0</v>
      </c>
      <c r="AF34" s="4">
        <v>2190</v>
      </c>
      <c r="AG34" s="4">
        <v>6149744</v>
      </c>
      <c r="AH34" s="4">
        <v>11273</v>
      </c>
      <c r="AI34" s="4">
        <v>99923180</v>
      </c>
      <c r="AJ34" s="4">
        <v>11245</v>
      </c>
      <c r="AK34" s="4">
        <v>276494349</v>
      </c>
      <c r="AL34" s="4">
        <v>26321</v>
      </c>
      <c r="AM34" s="4">
        <v>422346318</v>
      </c>
      <c r="AN34" s="4">
        <v>4632</v>
      </c>
      <c r="AO34" s="4">
        <v>26246875</v>
      </c>
      <c r="AP34" s="4">
        <v>4403</v>
      </c>
      <c r="AQ34" s="4">
        <v>22860226</v>
      </c>
      <c r="AR34" s="4">
        <v>2226</v>
      </c>
      <c r="AS34" s="4">
        <v>13104123</v>
      </c>
      <c r="AT34" s="4">
        <v>2436</v>
      </c>
      <c r="AU34" s="4">
        <v>22560644</v>
      </c>
      <c r="AV34" s="4">
        <v>430</v>
      </c>
      <c r="AW34" s="4">
        <v>2126571</v>
      </c>
      <c r="AX34" s="4">
        <v>200</v>
      </c>
      <c r="AY34" s="4">
        <v>30771</v>
      </c>
      <c r="AZ34" s="4">
        <v>0</v>
      </c>
      <c r="BA34" s="4">
        <v>0</v>
      </c>
      <c r="BB34" s="4">
        <v>0</v>
      </c>
      <c r="BC34" s="4">
        <v>0</v>
      </c>
      <c r="BD34" s="4">
        <v>9761</v>
      </c>
      <c r="BE34" s="4">
        <v>25366206</v>
      </c>
      <c r="BF34" s="4">
        <v>24900</v>
      </c>
      <c r="BG34" s="4">
        <v>118112588</v>
      </c>
      <c r="BH34" s="4">
        <v>5953</v>
      </c>
      <c r="BI34" s="4">
        <v>22069920</v>
      </c>
      <c r="BJ34" s="4">
        <v>4524</v>
      </c>
      <c r="BK34" s="4">
        <v>36783762</v>
      </c>
      <c r="BL34" s="4">
        <v>168991</v>
      </c>
      <c r="BM34" s="4">
        <v>5403417238</v>
      </c>
      <c r="BN34" s="4">
        <v>5487</v>
      </c>
      <c r="BO34" s="4">
        <v>8159795</v>
      </c>
      <c r="BP34" s="4">
        <v>10184</v>
      </c>
      <c r="BQ34" s="4">
        <v>7814976</v>
      </c>
      <c r="BR34" s="4">
        <v>0</v>
      </c>
      <c r="BS34" s="4">
        <v>0</v>
      </c>
      <c r="BT34" s="4">
        <v>1197</v>
      </c>
      <c r="BU34" s="4">
        <v>1645658</v>
      </c>
      <c r="BV34" s="4">
        <v>17368</v>
      </c>
      <c r="BW34" s="4">
        <v>22487479</v>
      </c>
      <c r="BX34" s="4">
        <v>5241</v>
      </c>
      <c r="BY34" s="4">
        <v>10045096</v>
      </c>
      <c r="BZ34" s="4">
        <v>1204</v>
      </c>
      <c r="CA34" s="4">
        <v>3701543</v>
      </c>
      <c r="CB34" s="4">
        <v>610</v>
      </c>
      <c r="CC34" s="4">
        <v>56690</v>
      </c>
      <c r="CD34" s="4">
        <v>797</v>
      </c>
      <c r="CE34" s="4">
        <v>22245585</v>
      </c>
      <c r="CF34" s="4">
        <v>33235</v>
      </c>
      <c r="CG34" s="4">
        <v>77543866</v>
      </c>
      <c r="CH34" s="4">
        <v>199</v>
      </c>
      <c r="CI34" s="4">
        <v>630202</v>
      </c>
      <c r="CJ34" s="4">
        <v>3996</v>
      </c>
      <c r="CK34" s="4">
        <v>15702030</v>
      </c>
      <c r="CL34" s="4">
        <v>2206</v>
      </c>
      <c r="CM34" s="4">
        <v>3752644</v>
      </c>
      <c r="CN34" s="4">
        <v>28322</v>
      </c>
      <c r="CO34" s="4">
        <v>13813793</v>
      </c>
      <c r="CP34" s="4">
        <v>397</v>
      </c>
      <c r="CQ34" s="4">
        <v>2448690</v>
      </c>
      <c r="CR34" s="4">
        <v>0</v>
      </c>
      <c r="CS34" s="4">
        <v>0</v>
      </c>
      <c r="CT34" s="4">
        <v>0</v>
      </c>
      <c r="CU34" s="4">
        <v>0</v>
      </c>
      <c r="CV34" s="4">
        <v>397</v>
      </c>
      <c r="CW34" s="4">
        <v>1513519</v>
      </c>
      <c r="CX34" s="4">
        <v>206</v>
      </c>
      <c r="CY34" s="4">
        <v>3605737</v>
      </c>
      <c r="CZ34" s="4">
        <v>700</v>
      </c>
      <c r="DA34" s="4">
        <v>1484640</v>
      </c>
      <c r="DB34" s="4">
        <v>0</v>
      </c>
      <c r="DC34" s="4">
        <v>0</v>
      </c>
      <c r="DD34" s="4">
        <v>7570</v>
      </c>
      <c r="DE34" s="4">
        <v>20701733</v>
      </c>
      <c r="DF34" s="4">
        <v>20417</v>
      </c>
      <c r="DG34" s="4">
        <v>100985073</v>
      </c>
      <c r="DH34" s="4">
        <v>331</v>
      </c>
      <c r="DI34" s="4">
        <v>6270066</v>
      </c>
      <c r="DJ34" s="4">
        <v>0</v>
      </c>
      <c r="DK34" s="4">
        <v>0</v>
      </c>
      <c r="DL34" s="4">
        <v>1106</v>
      </c>
      <c r="DM34" s="4">
        <v>2987205</v>
      </c>
      <c r="DN34" s="4">
        <v>0</v>
      </c>
      <c r="DO34" s="4">
        <v>0</v>
      </c>
      <c r="DP34" s="4">
        <v>42</v>
      </c>
      <c r="DQ34" s="4">
        <v>4447854</v>
      </c>
      <c r="DR34" s="4">
        <v>0</v>
      </c>
      <c r="DS34" s="4">
        <v>0</v>
      </c>
      <c r="DT34" s="4">
        <v>61979</v>
      </c>
      <c r="DU34" s="5">
        <v>-195955668</v>
      </c>
    </row>
    <row r="35" spans="1:125" ht="11.25">
      <c r="A35" s="6">
        <v>31000</v>
      </c>
      <c r="B35" s="7" t="s">
        <v>66</v>
      </c>
      <c r="C35" s="4">
        <v>31999</v>
      </c>
      <c r="D35" s="4">
        <v>166115</v>
      </c>
      <c r="E35" s="4">
        <v>5395222903</v>
      </c>
      <c r="F35" s="4">
        <v>-161634102</v>
      </c>
      <c r="G35" s="4">
        <v>5233588800</v>
      </c>
      <c r="H35" s="4">
        <v>0</v>
      </c>
      <c r="I35" s="4">
        <v>1089053087</v>
      </c>
      <c r="J35" s="4">
        <v>4158807859</v>
      </c>
      <c r="K35" s="4">
        <v>69148293</v>
      </c>
      <c r="L35" s="4">
        <v>143962</v>
      </c>
      <c r="M35" s="4">
        <v>4252973809</v>
      </c>
      <c r="N35" s="4">
        <v>71320</v>
      </c>
      <c r="O35" s="4">
        <v>167918705</v>
      </c>
      <c r="P35" s="4">
        <v>32622</v>
      </c>
      <c r="Q35" s="4">
        <v>111001390</v>
      </c>
      <c r="R35" s="4">
        <v>24062</v>
      </c>
      <c r="S35" s="4">
        <v>10866687</v>
      </c>
      <c r="T35" s="4">
        <v>0</v>
      </c>
      <c r="U35" s="4">
        <v>0</v>
      </c>
      <c r="V35" s="4">
        <v>13997</v>
      </c>
      <c r="W35" s="4">
        <v>204610347</v>
      </c>
      <c r="X35" s="4">
        <v>9890</v>
      </c>
      <c r="Y35" s="4">
        <v>56648869</v>
      </c>
      <c r="Z35" s="4">
        <v>18372</v>
      </c>
      <c r="AA35" s="4">
        <v>131922895</v>
      </c>
      <c r="AB35" s="4">
        <v>9493</v>
      </c>
      <c r="AC35" s="4">
        <v>21058997</v>
      </c>
      <c r="AD35" s="4">
        <v>208</v>
      </c>
      <c r="AE35" s="4">
        <v>1267108</v>
      </c>
      <c r="AF35" s="4">
        <v>1</v>
      </c>
      <c r="AG35" s="4">
        <v>19</v>
      </c>
      <c r="AH35" s="4">
        <v>9188</v>
      </c>
      <c r="AI35" s="4">
        <v>50216863</v>
      </c>
      <c r="AJ35" s="4">
        <v>9385</v>
      </c>
      <c r="AK35" s="4">
        <v>264155335</v>
      </c>
      <c r="AL35" s="4">
        <v>26263</v>
      </c>
      <c r="AM35" s="4">
        <v>363927852</v>
      </c>
      <c r="AN35" s="4">
        <v>5693</v>
      </c>
      <c r="AO35" s="4">
        <v>30446956</v>
      </c>
      <c r="AP35" s="4">
        <v>1804</v>
      </c>
      <c r="AQ35" s="4">
        <v>7499499</v>
      </c>
      <c r="AR35" s="4">
        <v>1902</v>
      </c>
      <c r="AS35" s="4">
        <v>8711226</v>
      </c>
      <c r="AT35" s="4">
        <v>598</v>
      </c>
      <c r="AU35" s="4">
        <v>8953581</v>
      </c>
      <c r="AV35" s="4">
        <v>797</v>
      </c>
      <c r="AW35" s="4">
        <v>5889368</v>
      </c>
      <c r="AX35" s="4">
        <v>1</v>
      </c>
      <c r="AY35" s="4">
        <v>20488</v>
      </c>
      <c r="AZ35" s="4">
        <v>0</v>
      </c>
      <c r="BA35" s="4">
        <v>0</v>
      </c>
      <c r="BB35" s="4">
        <v>599</v>
      </c>
      <c r="BC35" s="4">
        <v>7673373</v>
      </c>
      <c r="BD35" s="4">
        <v>8578</v>
      </c>
      <c r="BE35" s="4">
        <v>15917927</v>
      </c>
      <c r="BF35" s="4">
        <v>23552</v>
      </c>
      <c r="BG35" s="4">
        <v>131487117</v>
      </c>
      <c r="BH35" s="4">
        <v>7213</v>
      </c>
      <c r="BI35" s="4">
        <v>24109179</v>
      </c>
      <c r="BJ35" s="4">
        <v>3882</v>
      </c>
      <c r="BK35" s="4">
        <v>36053156</v>
      </c>
      <c r="BL35" s="4">
        <v>166115</v>
      </c>
      <c r="BM35" s="4">
        <v>5383630595</v>
      </c>
      <c r="BN35" s="4">
        <v>200</v>
      </c>
      <c r="BO35" s="4">
        <v>69933</v>
      </c>
      <c r="BP35" s="4">
        <v>5984</v>
      </c>
      <c r="BQ35" s="4">
        <v>2881996</v>
      </c>
      <c r="BR35" s="4">
        <v>598</v>
      </c>
      <c r="BS35" s="4">
        <v>1827578</v>
      </c>
      <c r="BT35" s="4">
        <v>2192</v>
      </c>
      <c r="BU35" s="4">
        <v>7341835</v>
      </c>
      <c r="BV35" s="4">
        <v>11594</v>
      </c>
      <c r="BW35" s="4">
        <v>13479850</v>
      </c>
      <c r="BX35" s="4">
        <v>2898</v>
      </c>
      <c r="BY35" s="4">
        <v>5490053</v>
      </c>
      <c r="BZ35" s="4">
        <v>1197</v>
      </c>
      <c r="CA35" s="4">
        <v>4939965</v>
      </c>
      <c r="CB35" s="4">
        <v>1529</v>
      </c>
      <c r="CC35" s="4">
        <v>36952</v>
      </c>
      <c r="CD35" s="4">
        <v>1396</v>
      </c>
      <c r="CE35" s="4">
        <v>7883883</v>
      </c>
      <c r="CF35" s="4">
        <v>24698</v>
      </c>
      <c r="CG35" s="4">
        <v>45552052</v>
      </c>
      <c r="CH35" s="4">
        <v>0</v>
      </c>
      <c r="CI35" s="4">
        <v>0</v>
      </c>
      <c r="CJ35" s="4">
        <v>3321</v>
      </c>
      <c r="CK35" s="4">
        <v>16025841</v>
      </c>
      <c r="CL35" s="4">
        <v>597</v>
      </c>
      <c r="CM35" s="4">
        <v>243288</v>
      </c>
      <c r="CN35" s="4">
        <v>20475</v>
      </c>
      <c r="CO35" s="4">
        <v>9336480</v>
      </c>
      <c r="CP35" s="4">
        <v>0</v>
      </c>
      <c r="CQ35" s="4">
        <v>0</v>
      </c>
      <c r="CR35" s="4">
        <v>200</v>
      </c>
      <c r="CS35" s="4">
        <v>552071</v>
      </c>
      <c r="CT35" s="4">
        <v>1</v>
      </c>
      <c r="CU35" s="4">
        <v>228</v>
      </c>
      <c r="CV35" s="4">
        <v>797</v>
      </c>
      <c r="CW35" s="4">
        <v>702745</v>
      </c>
      <c r="CX35" s="4">
        <v>0</v>
      </c>
      <c r="CY35" s="4">
        <v>0</v>
      </c>
      <c r="CZ35" s="4">
        <v>599</v>
      </c>
      <c r="DA35" s="4">
        <v>2320857</v>
      </c>
      <c r="DB35" s="4">
        <v>0</v>
      </c>
      <c r="DC35" s="4">
        <v>0</v>
      </c>
      <c r="DD35" s="4">
        <v>6588</v>
      </c>
      <c r="DE35" s="4">
        <v>11678041</v>
      </c>
      <c r="DF35" s="4">
        <v>20462</v>
      </c>
      <c r="DG35" s="4">
        <v>111894913</v>
      </c>
      <c r="DH35" s="4">
        <v>203</v>
      </c>
      <c r="DI35" s="4">
        <v>1181882</v>
      </c>
      <c r="DJ35" s="4">
        <v>0</v>
      </c>
      <c r="DK35" s="4">
        <v>0</v>
      </c>
      <c r="DL35" s="4">
        <v>627</v>
      </c>
      <c r="DM35" s="4">
        <v>6635039</v>
      </c>
      <c r="DN35" s="4">
        <v>0</v>
      </c>
      <c r="DO35" s="4">
        <v>0</v>
      </c>
      <c r="DP35" s="4">
        <v>31</v>
      </c>
      <c r="DQ35" s="4">
        <v>3916019</v>
      </c>
      <c r="DR35" s="4">
        <v>199</v>
      </c>
      <c r="DS35" s="4">
        <v>1281465</v>
      </c>
      <c r="DT35" s="4">
        <v>51459</v>
      </c>
      <c r="DU35" s="5">
        <v>-199749735</v>
      </c>
    </row>
    <row r="36" spans="1:125" ht="11.25">
      <c r="A36" s="6">
        <v>32000</v>
      </c>
      <c r="B36" s="7" t="s">
        <v>66</v>
      </c>
      <c r="C36" s="4">
        <v>32999</v>
      </c>
      <c r="D36" s="4">
        <v>141995</v>
      </c>
      <c r="E36" s="4">
        <v>4810711232</v>
      </c>
      <c r="F36" s="4">
        <v>-196879062</v>
      </c>
      <c r="G36" s="4">
        <v>4613832171</v>
      </c>
      <c r="H36" s="4">
        <v>0</v>
      </c>
      <c r="I36" s="4">
        <v>940678656</v>
      </c>
      <c r="J36" s="4">
        <v>3679984285</v>
      </c>
      <c r="K36" s="4">
        <v>60197771</v>
      </c>
      <c r="L36" s="4">
        <v>121783</v>
      </c>
      <c r="M36" s="4">
        <v>3707121108</v>
      </c>
      <c r="N36" s="4">
        <v>71205</v>
      </c>
      <c r="O36" s="4">
        <v>156729866</v>
      </c>
      <c r="P36" s="4">
        <v>25103</v>
      </c>
      <c r="Q36" s="4">
        <v>69936480</v>
      </c>
      <c r="R36" s="4">
        <v>26253</v>
      </c>
      <c r="S36" s="4">
        <v>10855730</v>
      </c>
      <c r="T36" s="4">
        <v>1196</v>
      </c>
      <c r="U36" s="4">
        <v>8617263</v>
      </c>
      <c r="V36" s="4">
        <v>16103</v>
      </c>
      <c r="W36" s="4">
        <v>248892681</v>
      </c>
      <c r="X36" s="4">
        <v>5195</v>
      </c>
      <c r="Y36" s="4">
        <v>34349539</v>
      </c>
      <c r="Z36" s="4">
        <v>15497</v>
      </c>
      <c r="AA36" s="4">
        <v>92018677</v>
      </c>
      <c r="AB36" s="4">
        <v>8918</v>
      </c>
      <c r="AC36" s="4">
        <v>14365206</v>
      </c>
      <c r="AD36" s="4">
        <v>9</v>
      </c>
      <c r="AE36" s="4">
        <v>19342</v>
      </c>
      <c r="AF36" s="4">
        <v>596</v>
      </c>
      <c r="AG36" s="4">
        <v>6413880</v>
      </c>
      <c r="AH36" s="4">
        <v>10788</v>
      </c>
      <c r="AI36" s="4">
        <v>52019109</v>
      </c>
      <c r="AJ36" s="4">
        <v>8971</v>
      </c>
      <c r="AK36" s="4">
        <v>209357856</v>
      </c>
      <c r="AL36" s="4">
        <v>23052</v>
      </c>
      <c r="AM36" s="4">
        <v>398844585</v>
      </c>
      <c r="AN36" s="4">
        <v>4820</v>
      </c>
      <c r="AO36" s="4">
        <v>41122107</v>
      </c>
      <c r="AP36" s="4">
        <v>6084</v>
      </c>
      <c r="AQ36" s="4">
        <v>37423903</v>
      </c>
      <c r="AR36" s="4">
        <v>3200</v>
      </c>
      <c r="AS36" s="4">
        <v>24977710</v>
      </c>
      <c r="AT36" s="4">
        <v>2795</v>
      </c>
      <c r="AU36" s="4">
        <v>40818183</v>
      </c>
      <c r="AV36" s="4">
        <v>202</v>
      </c>
      <c r="AW36" s="4">
        <v>200180</v>
      </c>
      <c r="AX36" s="4">
        <v>0</v>
      </c>
      <c r="AY36" s="4">
        <v>0</v>
      </c>
      <c r="AZ36" s="4">
        <v>398</v>
      </c>
      <c r="BA36" s="4">
        <v>3290025</v>
      </c>
      <c r="BB36" s="4">
        <v>599</v>
      </c>
      <c r="BC36" s="4">
        <v>1706028</v>
      </c>
      <c r="BD36" s="4">
        <v>10557</v>
      </c>
      <c r="BE36" s="4">
        <v>27755496</v>
      </c>
      <c r="BF36" s="4">
        <v>26655</v>
      </c>
      <c r="BG36" s="4">
        <v>144495393</v>
      </c>
      <c r="BH36" s="4">
        <v>5285</v>
      </c>
      <c r="BI36" s="4">
        <v>9177073</v>
      </c>
      <c r="BJ36" s="4">
        <v>1727</v>
      </c>
      <c r="BK36" s="4">
        <v>9927456</v>
      </c>
      <c r="BL36" s="4">
        <v>141396</v>
      </c>
      <c r="BM36" s="4">
        <v>4818379259</v>
      </c>
      <c r="BN36" s="4">
        <v>4887</v>
      </c>
      <c r="BO36" s="4">
        <v>10571041</v>
      </c>
      <c r="BP36" s="4">
        <v>6581</v>
      </c>
      <c r="BQ36" s="4">
        <v>3366691</v>
      </c>
      <c r="BR36" s="4">
        <v>598</v>
      </c>
      <c r="BS36" s="4">
        <v>914387</v>
      </c>
      <c r="BT36" s="4">
        <v>598</v>
      </c>
      <c r="BU36" s="4">
        <v>1891010</v>
      </c>
      <c r="BV36" s="4">
        <v>12703</v>
      </c>
      <c r="BW36" s="4">
        <v>16423636</v>
      </c>
      <c r="BX36" s="4">
        <v>5518</v>
      </c>
      <c r="BY36" s="4">
        <v>7591360</v>
      </c>
      <c r="BZ36" s="4">
        <v>1299</v>
      </c>
      <c r="CA36" s="4">
        <v>4252082</v>
      </c>
      <c r="CB36" s="4">
        <v>900</v>
      </c>
      <c r="CC36" s="4">
        <v>212867</v>
      </c>
      <c r="CD36" s="4">
        <v>503</v>
      </c>
      <c r="CE36" s="4">
        <v>2019743</v>
      </c>
      <c r="CF36" s="4">
        <v>26475</v>
      </c>
      <c r="CG36" s="4">
        <v>48664127</v>
      </c>
      <c r="CH36" s="4">
        <v>0</v>
      </c>
      <c r="CI36" s="4">
        <v>0</v>
      </c>
      <c r="CJ36" s="4">
        <v>3225</v>
      </c>
      <c r="CK36" s="4">
        <v>10918514</v>
      </c>
      <c r="CL36" s="4">
        <v>3204</v>
      </c>
      <c r="CM36" s="4">
        <v>4349598</v>
      </c>
      <c r="CN36" s="4">
        <v>20659</v>
      </c>
      <c r="CO36" s="4">
        <v>8587317</v>
      </c>
      <c r="CP36" s="4">
        <v>1</v>
      </c>
      <c r="CQ36" s="4">
        <v>2314</v>
      </c>
      <c r="CR36" s="4">
        <v>1004</v>
      </c>
      <c r="CS36" s="4">
        <v>73614000</v>
      </c>
      <c r="CT36" s="4">
        <v>199</v>
      </c>
      <c r="CU36" s="4">
        <v>199</v>
      </c>
      <c r="CV36" s="4">
        <v>0</v>
      </c>
      <c r="CW36" s="4">
        <v>0</v>
      </c>
      <c r="CX36" s="4">
        <v>105</v>
      </c>
      <c r="CY36" s="4">
        <v>2469575</v>
      </c>
      <c r="CZ36" s="4">
        <v>904</v>
      </c>
      <c r="DA36" s="4">
        <v>265055</v>
      </c>
      <c r="DB36" s="4">
        <v>0</v>
      </c>
      <c r="DC36" s="4">
        <v>0</v>
      </c>
      <c r="DD36" s="4">
        <v>4779</v>
      </c>
      <c r="DE36" s="4">
        <v>12554577</v>
      </c>
      <c r="DF36" s="4">
        <v>19660</v>
      </c>
      <c r="DG36" s="4">
        <v>119746940</v>
      </c>
      <c r="DH36" s="4">
        <v>398</v>
      </c>
      <c r="DI36" s="4">
        <v>1458478</v>
      </c>
      <c r="DJ36" s="4">
        <v>0</v>
      </c>
      <c r="DK36" s="4">
        <v>0</v>
      </c>
      <c r="DL36" s="4">
        <v>11</v>
      </c>
      <c r="DM36" s="4">
        <v>960917</v>
      </c>
      <c r="DN36" s="4">
        <v>0</v>
      </c>
      <c r="DO36" s="4">
        <v>0</v>
      </c>
      <c r="DP36" s="4">
        <v>105</v>
      </c>
      <c r="DQ36" s="4">
        <v>3009393</v>
      </c>
      <c r="DR36" s="4">
        <v>0</v>
      </c>
      <c r="DS36" s="4">
        <v>0</v>
      </c>
      <c r="DT36" s="4">
        <v>56221</v>
      </c>
      <c r="DU36" s="5">
        <v>-216386810</v>
      </c>
    </row>
    <row r="37" spans="1:125" ht="11.25">
      <c r="A37" s="6">
        <v>33000</v>
      </c>
      <c r="B37" s="7" t="s">
        <v>66</v>
      </c>
      <c r="C37" s="4">
        <v>33999</v>
      </c>
      <c r="D37" s="4">
        <v>162211</v>
      </c>
      <c r="E37" s="4">
        <v>5615414153</v>
      </c>
      <c r="F37" s="4">
        <v>-178196284</v>
      </c>
      <c r="G37" s="4">
        <v>5437217868</v>
      </c>
      <c r="H37" s="4">
        <v>0</v>
      </c>
      <c r="I37" s="4">
        <v>1162664766</v>
      </c>
      <c r="J37" s="4">
        <v>4286084348</v>
      </c>
      <c r="K37" s="4">
        <v>68707242</v>
      </c>
      <c r="L37" s="4">
        <v>141517</v>
      </c>
      <c r="M37" s="4">
        <v>4376009654</v>
      </c>
      <c r="N37" s="4">
        <v>79990</v>
      </c>
      <c r="O37" s="4">
        <v>156229674</v>
      </c>
      <c r="P37" s="4">
        <v>34366</v>
      </c>
      <c r="Q37" s="4">
        <v>117991004</v>
      </c>
      <c r="R37" s="4">
        <v>28024</v>
      </c>
      <c r="S37" s="4">
        <v>15622087</v>
      </c>
      <c r="T37" s="4">
        <v>1299</v>
      </c>
      <c r="U37" s="4">
        <v>14203488</v>
      </c>
      <c r="V37" s="4">
        <v>17235</v>
      </c>
      <c r="W37" s="4">
        <v>243717297</v>
      </c>
      <c r="X37" s="4">
        <v>4500</v>
      </c>
      <c r="Y37" s="4">
        <v>28525676</v>
      </c>
      <c r="Z37" s="4">
        <v>20384</v>
      </c>
      <c r="AA37" s="4">
        <v>94272067</v>
      </c>
      <c r="AB37" s="4">
        <v>5895</v>
      </c>
      <c r="AC37" s="4">
        <v>11065338</v>
      </c>
      <c r="AD37" s="4">
        <v>408</v>
      </c>
      <c r="AE37" s="4">
        <v>7052479</v>
      </c>
      <c r="AF37" s="4">
        <v>201</v>
      </c>
      <c r="AG37" s="4">
        <v>615684</v>
      </c>
      <c r="AH37" s="4">
        <v>10598</v>
      </c>
      <c r="AI37" s="4">
        <v>95439598</v>
      </c>
      <c r="AJ37" s="4">
        <v>8297</v>
      </c>
      <c r="AK37" s="4">
        <v>161112895</v>
      </c>
      <c r="AL37" s="4">
        <v>24381</v>
      </c>
      <c r="AM37" s="4">
        <v>344987958</v>
      </c>
      <c r="AN37" s="4">
        <v>6901</v>
      </c>
      <c r="AO37" s="4">
        <v>50783793</v>
      </c>
      <c r="AP37" s="4">
        <v>6013</v>
      </c>
      <c r="AQ37" s="4">
        <v>44160105</v>
      </c>
      <c r="AR37" s="4">
        <v>6614</v>
      </c>
      <c r="AS37" s="4">
        <v>115241986</v>
      </c>
      <c r="AT37" s="4">
        <v>2728</v>
      </c>
      <c r="AU37" s="4">
        <v>30424694</v>
      </c>
      <c r="AV37" s="4">
        <v>307</v>
      </c>
      <c r="AW37" s="4">
        <v>1633441</v>
      </c>
      <c r="AX37" s="4">
        <v>199</v>
      </c>
      <c r="AY37" s="4">
        <v>2259749</v>
      </c>
      <c r="AZ37" s="4">
        <v>512</v>
      </c>
      <c r="BA37" s="4">
        <v>1227220</v>
      </c>
      <c r="BB37" s="4">
        <v>116</v>
      </c>
      <c r="BC37" s="4">
        <v>2349178</v>
      </c>
      <c r="BD37" s="4">
        <v>11063</v>
      </c>
      <c r="BE37" s="4">
        <v>19796470</v>
      </c>
      <c r="BF37" s="4">
        <v>21237</v>
      </c>
      <c r="BG37" s="4">
        <v>132751128</v>
      </c>
      <c r="BH37" s="4">
        <v>5792</v>
      </c>
      <c r="BI37" s="4">
        <v>33473837</v>
      </c>
      <c r="BJ37" s="4">
        <v>496</v>
      </c>
      <c r="BK37" s="4">
        <v>16651251</v>
      </c>
      <c r="BL37" s="4">
        <v>162211</v>
      </c>
      <c r="BM37" s="4">
        <v>5687695415</v>
      </c>
      <c r="BN37" s="4">
        <v>5137</v>
      </c>
      <c r="BO37" s="4">
        <v>9379609</v>
      </c>
      <c r="BP37" s="4">
        <v>10394</v>
      </c>
      <c r="BQ37" s="4">
        <v>8853364</v>
      </c>
      <c r="BR37" s="4">
        <v>0</v>
      </c>
      <c r="BS37" s="4">
        <v>0</v>
      </c>
      <c r="BT37" s="4">
        <v>1196</v>
      </c>
      <c r="BU37" s="4">
        <v>1320116</v>
      </c>
      <c r="BV37" s="4">
        <v>14746</v>
      </c>
      <c r="BW37" s="4">
        <v>18822773</v>
      </c>
      <c r="BX37" s="4">
        <v>6510</v>
      </c>
      <c r="BY37" s="4">
        <v>12055470</v>
      </c>
      <c r="BZ37" s="4">
        <v>1913</v>
      </c>
      <c r="CA37" s="4">
        <v>7553434</v>
      </c>
      <c r="CB37" s="4">
        <v>799</v>
      </c>
      <c r="CC37" s="4">
        <v>227844</v>
      </c>
      <c r="CD37" s="4">
        <v>599</v>
      </c>
      <c r="CE37" s="4">
        <v>3623651</v>
      </c>
      <c r="CF37" s="4">
        <v>31433</v>
      </c>
      <c r="CG37" s="4">
        <v>67260976</v>
      </c>
      <c r="CH37" s="4">
        <v>199</v>
      </c>
      <c r="CI37" s="4">
        <v>653249</v>
      </c>
      <c r="CJ37" s="4">
        <v>3114</v>
      </c>
      <c r="CK37" s="4">
        <v>15935813</v>
      </c>
      <c r="CL37" s="4">
        <v>813</v>
      </c>
      <c r="CM37" s="4">
        <v>5987365</v>
      </c>
      <c r="CN37" s="4">
        <v>21246</v>
      </c>
      <c r="CO37" s="4">
        <v>13491858</v>
      </c>
      <c r="CP37" s="4">
        <v>105</v>
      </c>
      <c r="CQ37" s="4">
        <v>727667</v>
      </c>
      <c r="CR37" s="4">
        <v>403</v>
      </c>
      <c r="CS37" s="4">
        <v>941711</v>
      </c>
      <c r="CT37" s="4">
        <v>199</v>
      </c>
      <c r="CU37" s="4">
        <v>98742</v>
      </c>
      <c r="CV37" s="4">
        <v>105</v>
      </c>
      <c r="CW37" s="4">
        <v>1054743</v>
      </c>
      <c r="CX37" s="4">
        <v>0</v>
      </c>
      <c r="CY37" s="4">
        <v>0</v>
      </c>
      <c r="CZ37" s="4">
        <v>1204</v>
      </c>
      <c r="DA37" s="4">
        <v>1537402</v>
      </c>
      <c r="DB37" s="4">
        <v>7</v>
      </c>
      <c r="DC37" s="4">
        <v>12944</v>
      </c>
      <c r="DD37" s="4">
        <v>7075</v>
      </c>
      <c r="DE37" s="4">
        <v>16067629</v>
      </c>
      <c r="DF37" s="4">
        <v>17352</v>
      </c>
      <c r="DG37" s="4">
        <v>109395775</v>
      </c>
      <c r="DH37" s="4">
        <v>1197</v>
      </c>
      <c r="DI37" s="4">
        <v>3402049</v>
      </c>
      <c r="DJ37" s="4">
        <v>0</v>
      </c>
      <c r="DK37" s="4">
        <v>0</v>
      </c>
      <c r="DL37" s="4">
        <v>36</v>
      </c>
      <c r="DM37" s="4">
        <v>1732201</v>
      </c>
      <c r="DN37" s="4">
        <v>0</v>
      </c>
      <c r="DO37" s="4">
        <v>0</v>
      </c>
      <c r="DP37" s="4">
        <v>3</v>
      </c>
      <c r="DQ37" s="4">
        <v>942994</v>
      </c>
      <c r="DR37" s="4">
        <v>0</v>
      </c>
      <c r="DS37" s="4">
        <v>0</v>
      </c>
      <c r="DT37" s="4">
        <v>53204</v>
      </c>
      <c r="DU37" s="5">
        <v>-203618609</v>
      </c>
    </row>
    <row r="38" spans="1:125" ht="11.25">
      <c r="A38" s="6">
        <v>34000</v>
      </c>
      <c r="B38" s="7" t="s">
        <v>66</v>
      </c>
      <c r="C38" s="4">
        <v>34999</v>
      </c>
      <c r="D38" s="4">
        <v>146203</v>
      </c>
      <c r="E38" s="4">
        <v>5190798874</v>
      </c>
      <c r="F38" s="4">
        <v>-150827962</v>
      </c>
      <c r="G38" s="4">
        <v>5039970912</v>
      </c>
      <c r="H38" s="4">
        <v>0</v>
      </c>
      <c r="I38" s="4">
        <v>1016681007</v>
      </c>
      <c r="J38" s="4">
        <v>4030556811</v>
      </c>
      <c r="K38" s="4">
        <v>79911208</v>
      </c>
      <c r="L38" s="4">
        <v>126163</v>
      </c>
      <c r="M38" s="4">
        <v>4072796382</v>
      </c>
      <c r="N38" s="4">
        <v>71743</v>
      </c>
      <c r="O38" s="4">
        <v>144663192</v>
      </c>
      <c r="P38" s="4">
        <v>30039</v>
      </c>
      <c r="Q38" s="4">
        <v>80087522</v>
      </c>
      <c r="R38" s="4">
        <v>29121</v>
      </c>
      <c r="S38" s="4">
        <v>14860646</v>
      </c>
      <c r="T38" s="4">
        <v>1196</v>
      </c>
      <c r="U38" s="4">
        <v>30962471</v>
      </c>
      <c r="V38" s="4">
        <v>15080</v>
      </c>
      <c r="W38" s="4">
        <v>196960400</v>
      </c>
      <c r="X38" s="4">
        <v>7978</v>
      </c>
      <c r="Y38" s="4">
        <v>40898261</v>
      </c>
      <c r="Z38" s="4">
        <v>18359</v>
      </c>
      <c r="AA38" s="4">
        <v>83955178</v>
      </c>
      <c r="AB38" s="4">
        <v>13486</v>
      </c>
      <c r="AC38" s="4">
        <v>26485161</v>
      </c>
      <c r="AD38" s="4">
        <v>601</v>
      </c>
      <c r="AE38" s="4">
        <v>1056821</v>
      </c>
      <c r="AF38" s="4">
        <v>0</v>
      </c>
      <c r="AG38" s="4">
        <v>0</v>
      </c>
      <c r="AH38" s="4">
        <v>9300</v>
      </c>
      <c r="AI38" s="4">
        <v>74503876</v>
      </c>
      <c r="AJ38" s="4">
        <v>12294</v>
      </c>
      <c r="AK38" s="4">
        <v>379302678</v>
      </c>
      <c r="AL38" s="4">
        <v>26099</v>
      </c>
      <c r="AM38" s="4">
        <v>359355887</v>
      </c>
      <c r="AN38" s="4">
        <v>7801</v>
      </c>
      <c r="AO38" s="4">
        <v>72585818</v>
      </c>
      <c r="AP38" s="4">
        <v>5084</v>
      </c>
      <c r="AQ38" s="4">
        <v>32735846</v>
      </c>
      <c r="AR38" s="4">
        <v>3402</v>
      </c>
      <c r="AS38" s="4">
        <v>71890899</v>
      </c>
      <c r="AT38" s="4">
        <v>1805</v>
      </c>
      <c r="AU38" s="4">
        <v>4328627</v>
      </c>
      <c r="AV38" s="4">
        <v>1194</v>
      </c>
      <c r="AW38" s="4">
        <v>10032678</v>
      </c>
      <c r="AX38" s="4">
        <v>0</v>
      </c>
      <c r="AY38" s="4">
        <v>0</v>
      </c>
      <c r="AZ38" s="4">
        <v>9</v>
      </c>
      <c r="BA38" s="4">
        <v>2921</v>
      </c>
      <c r="BB38" s="4">
        <v>799</v>
      </c>
      <c r="BC38" s="4">
        <v>6717606</v>
      </c>
      <c r="BD38" s="4">
        <v>10859</v>
      </c>
      <c r="BE38" s="4">
        <v>16653913</v>
      </c>
      <c r="BF38" s="4">
        <v>18703</v>
      </c>
      <c r="BG38" s="4">
        <v>128409364</v>
      </c>
      <c r="BH38" s="4">
        <v>4183</v>
      </c>
      <c r="BI38" s="4">
        <v>16436156</v>
      </c>
      <c r="BJ38" s="4">
        <v>3239</v>
      </c>
      <c r="BK38" s="4">
        <v>48659450</v>
      </c>
      <c r="BL38" s="4">
        <v>146203</v>
      </c>
      <c r="BM38" s="4">
        <v>5214533885</v>
      </c>
      <c r="BN38" s="4">
        <v>5191</v>
      </c>
      <c r="BO38" s="4">
        <v>8376748</v>
      </c>
      <c r="BP38" s="4">
        <v>12270</v>
      </c>
      <c r="BQ38" s="4">
        <v>6220667</v>
      </c>
      <c r="BR38" s="4">
        <v>0</v>
      </c>
      <c r="BS38" s="4">
        <v>0</v>
      </c>
      <c r="BT38" s="4">
        <v>704</v>
      </c>
      <c r="BU38" s="4">
        <v>1886771</v>
      </c>
      <c r="BV38" s="4">
        <v>13584</v>
      </c>
      <c r="BW38" s="4">
        <v>15487031</v>
      </c>
      <c r="BX38" s="4">
        <v>5189</v>
      </c>
      <c r="BY38" s="4">
        <v>9082916</v>
      </c>
      <c r="BZ38" s="4">
        <v>398</v>
      </c>
      <c r="CA38" s="4">
        <v>1438221</v>
      </c>
      <c r="CB38" s="4">
        <v>202</v>
      </c>
      <c r="CC38" s="4">
        <v>4796</v>
      </c>
      <c r="CD38" s="4">
        <v>0</v>
      </c>
      <c r="CE38" s="4">
        <v>0</v>
      </c>
      <c r="CF38" s="4">
        <v>32055</v>
      </c>
      <c r="CG38" s="4">
        <v>43916511</v>
      </c>
      <c r="CH38" s="4">
        <v>1400</v>
      </c>
      <c r="CI38" s="4">
        <v>8257404</v>
      </c>
      <c r="CJ38" s="4">
        <v>2756</v>
      </c>
      <c r="CK38" s="4">
        <v>15112122</v>
      </c>
      <c r="CL38" s="4">
        <v>843</v>
      </c>
      <c r="CM38" s="4">
        <v>3279174</v>
      </c>
      <c r="CN38" s="4">
        <v>27128</v>
      </c>
      <c r="CO38" s="4">
        <v>13403870</v>
      </c>
      <c r="CP38" s="4">
        <v>200</v>
      </c>
      <c r="CQ38" s="4">
        <v>110814</v>
      </c>
      <c r="CR38" s="4">
        <v>837</v>
      </c>
      <c r="CS38" s="4">
        <v>-148237</v>
      </c>
      <c r="CT38" s="4">
        <v>200</v>
      </c>
      <c r="CU38" s="4">
        <v>400</v>
      </c>
      <c r="CV38" s="4">
        <v>0</v>
      </c>
      <c r="CW38" s="4">
        <v>0</v>
      </c>
      <c r="CX38" s="4">
        <v>0</v>
      </c>
      <c r="CY38" s="4">
        <v>0</v>
      </c>
      <c r="CZ38" s="4">
        <v>399</v>
      </c>
      <c r="DA38" s="4">
        <v>115439</v>
      </c>
      <c r="DB38" s="4">
        <v>0</v>
      </c>
      <c r="DC38" s="4">
        <v>0</v>
      </c>
      <c r="DD38" s="4">
        <v>7073</v>
      </c>
      <c r="DE38" s="4">
        <v>12823820</v>
      </c>
      <c r="DF38" s="4">
        <v>15206</v>
      </c>
      <c r="DG38" s="4">
        <v>108840281</v>
      </c>
      <c r="DH38" s="4">
        <v>1</v>
      </c>
      <c r="DI38" s="4">
        <v>332312</v>
      </c>
      <c r="DJ38" s="4">
        <v>0</v>
      </c>
      <c r="DK38" s="4">
        <v>0</v>
      </c>
      <c r="DL38" s="4">
        <v>617</v>
      </c>
      <c r="DM38" s="4">
        <v>4253179</v>
      </c>
      <c r="DN38" s="4">
        <v>0</v>
      </c>
      <c r="DO38" s="4">
        <v>0</v>
      </c>
      <c r="DP38" s="4">
        <v>0</v>
      </c>
      <c r="DQ38" s="4">
        <v>0</v>
      </c>
      <c r="DR38" s="4">
        <v>0</v>
      </c>
      <c r="DS38" s="4">
        <v>0</v>
      </c>
      <c r="DT38" s="4">
        <v>54338</v>
      </c>
      <c r="DU38" s="5">
        <v>-203357715</v>
      </c>
    </row>
    <row r="39" spans="1:125" ht="11.25">
      <c r="A39" s="6">
        <v>35000</v>
      </c>
      <c r="B39" s="7" t="s">
        <v>66</v>
      </c>
      <c r="C39" s="4">
        <v>35999</v>
      </c>
      <c r="D39" s="4">
        <v>157846</v>
      </c>
      <c r="E39" s="4">
        <v>5812974757</v>
      </c>
      <c r="F39" s="4">
        <v>-208887150</v>
      </c>
      <c r="G39" s="4">
        <v>5604087605</v>
      </c>
      <c r="H39" s="4">
        <v>0</v>
      </c>
      <c r="I39" s="4">
        <v>1174097984</v>
      </c>
      <c r="J39" s="4">
        <v>4485654043</v>
      </c>
      <c r="K39" s="4">
        <v>92431928</v>
      </c>
      <c r="L39" s="4">
        <v>139001</v>
      </c>
      <c r="M39" s="4">
        <v>4623183667</v>
      </c>
      <c r="N39" s="4">
        <v>86755</v>
      </c>
      <c r="O39" s="4">
        <v>187381598</v>
      </c>
      <c r="P39" s="4">
        <v>32495</v>
      </c>
      <c r="Q39" s="4">
        <v>100095744</v>
      </c>
      <c r="R39" s="4">
        <v>36934</v>
      </c>
      <c r="S39" s="4">
        <v>21310694</v>
      </c>
      <c r="T39" s="4">
        <v>702</v>
      </c>
      <c r="U39" s="4">
        <v>3222458</v>
      </c>
      <c r="V39" s="4">
        <v>15571</v>
      </c>
      <c r="W39" s="4">
        <v>186099275</v>
      </c>
      <c r="X39" s="4">
        <v>5599</v>
      </c>
      <c r="Y39" s="4">
        <v>24391337</v>
      </c>
      <c r="Z39" s="4">
        <v>20015</v>
      </c>
      <c r="AA39" s="4">
        <v>70721927</v>
      </c>
      <c r="AB39" s="4">
        <v>7197</v>
      </c>
      <c r="AC39" s="4">
        <v>16054094</v>
      </c>
      <c r="AD39" s="4">
        <v>199</v>
      </c>
      <c r="AE39" s="4">
        <v>6617325</v>
      </c>
      <c r="AF39" s="4">
        <v>995</v>
      </c>
      <c r="AG39" s="4">
        <v>1467756</v>
      </c>
      <c r="AH39" s="4">
        <v>11253</v>
      </c>
      <c r="AI39" s="4">
        <v>88301753</v>
      </c>
      <c r="AJ39" s="4">
        <v>16711</v>
      </c>
      <c r="AK39" s="4">
        <v>451760088</v>
      </c>
      <c r="AL39" s="4">
        <v>28897</v>
      </c>
      <c r="AM39" s="4">
        <v>423955084</v>
      </c>
      <c r="AN39" s="4">
        <v>6993</v>
      </c>
      <c r="AO39" s="4">
        <v>33549880</v>
      </c>
      <c r="AP39" s="4">
        <v>3797</v>
      </c>
      <c r="AQ39" s="4">
        <v>27138594</v>
      </c>
      <c r="AR39" s="4">
        <v>2103</v>
      </c>
      <c r="AS39" s="4">
        <v>21427370</v>
      </c>
      <c r="AT39" s="4">
        <v>2497</v>
      </c>
      <c r="AU39" s="4">
        <v>4613777</v>
      </c>
      <c r="AV39" s="4">
        <v>398</v>
      </c>
      <c r="AW39" s="4">
        <v>124271</v>
      </c>
      <c r="AX39" s="4">
        <v>0</v>
      </c>
      <c r="AY39" s="4">
        <v>0</v>
      </c>
      <c r="AZ39" s="4">
        <v>105</v>
      </c>
      <c r="BA39" s="4">
        <v>1739482</v>
      </c>
      <c r="BB39" s="4">
        <v>299</v>
      </c>
      <c r="BC39" s="4">
        <v>3946514</v>
      </c>
      <c r="BD39" s="4">
        <v>7273</v>
      </c>
      <c r="BE39" s="4">
        <v>13175470</v>
      </c>
      <c r="BF39" s="4">
        <v>22713</v>
      </c>
      <c r="BG39" s="4">
        <v>159263084</v>
      </c>
      <c r="BH39" s="4">
        <v>5590</v>
      </c>
      <c r="BI39" s="4">
        <v>16018939</v>
      </c>
      <c r="BJ39" s="4">
        <v>1909</v>
      </c>
      <c r="BK39" s="4">
        <v>21949007</v>
      </c>
      <c r="BL39" s="4">
        <v>157248</v>
      </c>
      <c r="BM39" s="4">
        <v>5848156876</v>
      </c>
      <c r="BN39" s="4">
        <v>5894</v>
      </c>
      <c r="BO39" s="4">
        <v>8967041</v>
      </c>
      <c r="BP39" s="4">
        <v>13787</v>
      </c>
      <c r="BQ39" s="4">
        <v>9903982</v>
      </c>
      <c r="BR39" s="4">
        <v>0</v>
      </c>
      <c r="BS39" s="4">
        <v>0</v>
      </c>
      <c r="BT39" s="4">
        <v>598</v>
      </c>
      <c r="BU39" s="4">
        <v>144818</v>
      </c>
      <c r="BV39" s="4">
        <v>11876</v>
      </c>
      <c r="BW39" s="4">
        <v>13822480</v>
      </c>
      <c r="BX39" s="4">
        <v>7183</v>
      </c>
      <c r="BY39" s="4">
        <v>10342048</v>
      </c>
      <c r="BZ39" s="4">
        <v>901</v>
      </c>
      <c r="CA39" s="4">
        <v>5291108</v>
      </c>
      <c r="CB39" s="4">
        <v>1903</v>
      </c>
      <c r="CC39" s="4">
        <v>263427</v>
      </c>
      <c r="CD39" s="4">
        <v>1498</v>
      </c>
      <c r="CE39" s="4">
        <v>13401257</v>
      </c>
      <c r="CF39" s="4">
        <v>34861</v>
      </c>
      <c r="CG39" s="4">
        <v>62496883</v>
      </c>
      <c r="CH39" s="4">
        <v>0</v>
      </c>
      <c r="CI39" s="4">
        <v>0</v>
      </c>
      <c r="CJ39" s="4">
        <v>4483</v>
      </c>
      <c r="CK39" s="4">
        <v>20450304</v>
      </c>
      <c r="CL39" s="4">
        <v>1805</v>
      </c>
      <c r="CM39" s="4">
        <v>1009355</v>
      </c>
      <c r="CN39" s="4">
        <v>30439</v>
      </c>
      <c r="CO39" s="4">
        <v>16853809</v>
      </c>
      <c r="CP39" s="4">
        <v>704</v>
      </c>
      <c r="CQ39" s="4">
        <v>4424607</v>
      </c>
      <c r="CR39" s="4">
        <v>305</v>
      </c>
      <c r="CS39" s="4">
        <v>140219633</v>
      </c>
      <c r="CT39" s="4">
        <v>199</v>
      </c>
      <c r="CU39" s="4">
        <v>461129</v>
      </c>
      <c r="CV39" s="4">
        <v>0</v>
      </c>
      <c r="CW39" s="4">
        <v>0</v>
      </c>
      <c r="CX39" s="4">
        <v>0</v>
      </c>
      <c r="CY39" s="4">
        <v>0</v>
      </c>
      <c r="CZ39" s="4">
        <v>714</v>
      </c>
      <c r="DA39" s="4">
        <v>1471199</v>
      </c>
      <c r="DB39" s="4">
        <v>199</v>
      </c>
      <c r="DC39" s="4">
        <v>35563</v>
      </c>
      <c r="DD39" s="4">
        <v>5679</v>
      </c>
      <c r="DE39" s="4">
        <v>10743944</v>
      </c>
      <c r="DF39" s="4">
        <v>17218</v>
      </c>
      <c r="DG39" s="4">
        <v>124558622</v>
      </c>
      <c r="DH39" s="4">
        <v>599</v>
      </c>
      <c r="DI39" s="4">
        <v>1309695</v>
      </c>
      <c r="DJ39" s="4">
        <v>0</v>
      </c>
      <c r="DK39" s="4">
        <v>0</v>
      </c>
      <c r="DL39" s="4">
        <v>10</v>
      </c>
      <c r="DM39" s="4">
        <v>311636</v>
      </c>
      <c r="DN39" s="4">
        <v>0</v>
      </c>
      <c r="DO39" s="4">
        <v>0</v>
      </c>
      <c r="DP39" s="4">
        <v>1</v>
      </c>
      <c r="DQ39" s="4">
        <v>255520</v>
      </c>
      <c r="DR39" s="4">
        <v>0</v>
      </c>
      <c r="DS39" s="4">
        <v>0</v>
      </c>
      <c r="DT39" s="4">
        <v>61153</v>
      </c>
      <c r="DU39" s="5">
        <v>-232440804</v>
      </c>
    </row>
    <row r="40" spans="1:125" ht="11.25">
      <c r="A40" s="6">
        <v>36000</v>
      </c>
      <c r="B40" s="7" t="s">
        <v>66</v>
      </c>
      <c r="C40" s="4">
        <v>36999</v>
      </c>
      <c r="D40" s="4">
        <v>148297</v>
      </c>
      <c r="E40" s="4">
        <v>5616074187</v>
      </c>
      <c r="F40" s="4">
        <v>-205217043</v>
      </c>
      <c r="G40" s="4">
        <v>5410857145</v>
      </c>
      <c r="H40" s="4">
        <v>0</v>
      </c>
      <c r="I40" s="4">
        <v>1046170383</v>
      </c>
      <c r="J40" s="4">
        <v>4365768878</v>
      </c>
      <c r="K40" s="4">
        <v>94578282</v>
      </c>
      <c r="L40" s="4">
        <v>132953</v>
      </c>
      <c r="M40" s="4">
        <v>4586487412</v>
      </c>
      <c r="N40" s="4">
        <v>82397</v>
      </c>
      <c r="O40" s="4">
        <v>193189539</v>
      </c>
      <c r="P40" s="4">
        <v>34717</v>
      </c>
      <c r="Q40" s="4">
        <v>60009097</v>
      </c>
      <c r="R40" s="4">
        <v>31987</v>
      </c>
      <c r="S40" s="4">
        <v>17372583</v>
      </c>
      <c r="T40" s="4">
        <v>1101</v>
      </c>
      <c r="U40" s="4">
        <v>19029509</v>
      </c>
      <c r="V40" s="4">
        <v>13413</v>
      </c>
      <c r="W40" s="4">
        <v>160810426</v>
      </c>
      <c r="X40" s="4">
        <v>4216</v>
      </c>
      <c r="Y40" s="4">
        <v>28038976</v>
      </c>
      <c r="Z40" s="4">
        <v>22772</v>
      </c>
      <c r="AA40" s="4">
        <v>109618627</v>
      </c>
      <c r="AB40" s="4">
        <v>9032</v>
      </c>
      <c r="AC40" s="4">
        <v>16898173</v>
      </c>
      <c r="AD40" s="4">
        <v>798</v>
      </c>
      <c r="AE40" s="4">
        <v>862645</v>
      </c>
      <c r="AF40" s="4">
        <v>1704</v>
      </c>
      <c r="AG40" s="4">
        <v>2828794</v>
      </c>
      <c r="AH40" s="4">
        <v>7666</v>
      </c>
      <c r="AI40" s="4">
        <v>52594805</v>
      </c>
      <c r="AJ40" s="4">
        <v>9042</v>
      </c>
      <c r="AK40" s="4">
        <v>351991633</v>
      </c>
      <c r="AL40" s="4">
        <v>20736</v>
      </c>
      <c r="AM40" s="4">
        <v>395231521</v>
      </c>
      <c r="AN40" s="4">
        <v>4241</v>
      </c>
      <c r="AO40" s="4">
        <v>22780187</v>
      </c>
      <c r="AP40" s="4">
        <v>5510</v>
      </c>
      <c r="AQ40" s="4">
        <v>47659302</v>
      </c>
      <c r="AR40" s="4">
        <v>3056</v>
      </c>
      <c r="AS40" s="4">
        <v>20160298</v>
      </c>
      <c r="AT40" s="4">
        <v>2948</v>
      </c>
      <c r="AU40" s="4">
        <v>62337253</v>
      </c>
      <c r="AV40" s="4">
        <v>997</v>
      </c>
      <c r="AW40" s="4">
        <v>9324833</v>
      </c>
      <c r="AX40" s="4">
        <v>199</v>
      </c>
      <c r="AY40" s="4">
        <v>9441911</v>
      </c>
      <c r="AZ40" s="4">
        <v>0</v>
      </c>
      <c r="BA40" s="4">
        <v>0</v>
      </c>
      <c r="BB40" s="4">
        <v>598</v>
      </c>
      <c r="BC40" s="4">
        <v>1166921</v>
      </c>
      <c r="BD40" s="4">
        <v>8380</v>
      </c>
      <c r="BE40" s="4">
        <v>15418877</v>
      </c>
      <c r="BF40" s="4">
        <v>18524</v>
      </c>
      <c r="BG40" s="4">
        <v>142977215</v>
      </c>
      <c r="BH40" s="4">
        <v>5332</v>
      </c>
      <c r="BI40" s="4">
        <v>33082400</v>
      </c>
      <c r="BJ40" s="4">
        <v>1614</v>
      </c>
      <c r="BK40" s="4">
        <v>23261682</v>
      </c>
      <c r="BL40" s="4">
        <v>147698</v>
      </c>
      <c r="BM40" s="4">
        <v>5622488496</v>
      </c>
      <c r="BN40" s="4">
        <v>7102</v>
      </c>
      <c r="BO40" s="4">
        <v>16979654</v>
      </c>
      <c r="BP40" s="4">
        <v>11686</v>
      </c>
      <c r="BQ40" s="4">
        <v>4835057</v>
      </c>
      <c r="BR40" s="4">
        <v>0</v>
      </c>
      <c r="BS40" s="4">
        <v>0</v>
      </c>
      <c r="BT40" s="4">
        <v>2202</v>
      </c>
      <c r="BU40" s="4">
        <v>3134142</v>
      </c>
      <c r="BV40" s="4">
        <v>11922</v>
      </c>
      <c r="BW40" s="4">
        <v>11371732</v>
      </c>
      <c r="BX40" s="4">
        <v>3609</v>
      </c>
      <c r="BY40" s="4">
        <v>5268726</v>
      </c>
      <c r="BZ40" s="4">
        <v>0</v>
      </c>
      <c r="CA40" s="4">
        <v>0</v>
      </c>
      <c r="CB40" s="4">
        <v>1741</v>
      </c>
      <c r="CC40" s="4">
        <v>142132</v>
      </c>
      <c r="CD40" s="4">
        <v>1794</v>
      </c>
      <c r="CE40" s="4">
        <v>13687725</v>
      </c>
      <c r="CF40" s="4">
        <v>32530</v>
      </c>
      <c r="CG40" s="4">
        <v>56048249</v>
      </c>
      <c r="CH40" s="4">
        <v>598</v>
      </c>
      <c r="CI40" s="4">
        <v>436249</v>
      </c>
      <c r="CJ40" s="4">
        <v>3096</v>
      </c>
      <c r="CK40" s="4">
        <v>22352659</v>
      </c>
      <c r="CL40" s="4">
        <v>511</v>
      </c>
      <c r="CM40" s="4">
        <v>622517</v>
      </c>
      <c r="CN40" s="4">
        <v>26303</v>
      </c>
      <c r="CO40" s="4">
        <v>14377076</v>
      </c>
      <c r="CP40" s="4">
        <v>201</v>
      </c>
      <c r="CQ40" s="4">
        <v>57793</v>
      </c>
      <c r="CR40" s="4">
        <v>798</v>
      </c>
      <c r="CS40" s="4">
        <v>69137778</v>
      </c>
      <c r="CT40" s="4">
        <v>0</v>
      </c>
      <c r="CU40" s="4">
        <v>0</v>
      </c>
      <c r="CV40" s="4">
        <v>0</v>
      </c>
      <c r="CW40" s="4">
        <v>0</v>
      </c>
      <c r="CX40" s="4">
        <v>240</v>
      </c>
      <c r="CY40" s="4">
        <v>510314</v>
      </c>
      <c r="CZ40" s="4">
        <v>2122</v>
      </c>
      <c r="DA40" s="4">
        <v>2216177</v>
      </c>
      <c r="DB40" s="4">
        <v>1</v>
      </c>
      <c r="DC40" s="4">
        <v>83826</v>
      </c>
      <c r="DD40" s="4">
        <v>5989</v>
      </c>
      <c r="DE40" s="4">
        <v>11799584</v>
      </c>
      <c r="DF40" s="4">
        <v>16005</v>
      </c>
      <c r="DG40" s="4">
        <v>128931329</v>
      </c>
      <c r="DH40" s="4">
        <v>60</v>
      </c>
      <c r="DI40" s="4">
        <v>9055628</v>
      </c>
      <c r="DJ40" s="4">
        <v>2</v>
      </c>
      <c r="DK40" s="4">
        <v>30846</v>
      </c>
      <c r="DL40" s="4">
        <v>626</v>
      </c>
      <c r="DM40" s="4">
        <v>1927702</v>
      </c>
      <c r="DN40" s="4">
        <v>0</v>
      </c>
      <c r="DO40" s="4">
        <v>0</v>
      </c>
      <c r="DP40" s="4">
        <v>32</v>
      </c>
      <c r="DQ40" s="4">
        <v>4490268</v>
      </c>
      <c r="DR40" s="4">
        <v>0</v>
      </c>
      <c r="DS40" s="4">
        <v>0</v>
      </c>
      <c r="DT40" s="4">
        <v>57732</v>
      </c>
      <c r="DU40" s="5">
        <v>-232670778</v>
      </c>
    </row>
    <row r="41" spans="1:125" ht="11.25">
      <c r="A41" s="6">
        <v>37000</v>
      </c>
      <c r="B41" s="7" t="s">
        <v>66</v>
      </c>
      <c r="C41" s="4">
        <v>37999</v>
      </c>
      <c r="D41" s="4">
        <v>135645</v>
      </c>
      <c r="E41" s="4">
        <v>5286857594</v>
      </c>
      <c r="F41" s="4">
        <v>-205484989</v>
      </c>
      <c r="G41" s="4">
        <v>5081181499</v>
      </c>
      <c r="H41" s="4">
        <v>0</v>
      </c>
      <c r="I41" s="4">
        <v>1028480235</v>
      </c>
      <c r="J41" s="4">
        <v>4056155383</v>
      </c>
      <c r="K41" s="4">
        <v>79014862</v>
      </c>
      <c r="L41" s="4">
        <v>118587</v>
      </c>
      <c r="M41" s="4">
        <v>4083246188</v>
      </c>
      <c r="N41" s="4">
        <v>78966</v>
      </c>
      <c r="O41" s="4">
        <v>180060920</v>
      </c>
      <c r="P41" s="4">
        <v>32718</v>
      </c>
      <c r="Q41" s="4">
        <v>97861297</v>
      </c>
      <c r="R41" s="4">
        <v>36395</v>
      </c>
      <c r="S41" s="4">
        <v>19260778</v>
      </c>
      <c r="T41" s="4">
        <v>3200</v>
      </c>
      <c r="U41" s="4">
        <v>40530842</v>
      </c>
      <c r="V41" s="4">
        <v>10730</v>
      </c>
      <c r="W41" s="4">
        <v>136058729</v>
      </c>
      <c r="X41" s="4">
        <v>3534</v>
      </c>
      <c r="Y41" s="4">
        <v>30699899</v>
      </c>
      <c r="Z41" s="4">
        <v>18816</v>
      </c>
      <c r="AA41" s="4">
        <v>110660279</v>
      </c>
      <c r="AB41" s="4">
        <v>9171</v>
      </c>
      <c r="AC41" s="4">
        <v>20061438</v>
      </c>
      <c r="AD41" s="4">
        <v>845</v>
      </c>
      <c r="AE41" s="4">
        <v>3083151</v>
      </c>
      <c r="AF41" s="4">
        <v>1018</v>
      </c>
      <c r="AG41" s="4">
        <v>191919</v>
      </c>
      <c r="AH41" s="4">
        <v>7862</v>
      </c>
      <c r="AI41" s="4">
        <v>72160250</v>
      </c>
      <c r="AJ41" s="4">
        <v>9518</v>
      </c>
      <c r="AK41" s="4">
        <v>276861617</v>
      </c>
      <c r="AL41" s="4">
        <v>23288</v>
      </c>
      <c r="AM41" s="4">
        <v>383860375</v>
      </c>
      <c r="AN41" s="4">
        <v>4971</v>
      </c>
      <c r="AO41" s="4">
        <v>53297861</v>
      </c>
      <c r="AP41" s="4">
        <v>5420</v>
      </c>
      <c r="AQ41" s="4">
        <v>30738629</v>
      </c>
      <c r="AR41" s="4">
        <v>4037</v>
      </c>
      <c r="AS41" s="4">
        <v>59930089</v>
      </c>
      <c r="AT41" s="4">
        <v>2761</v>
      </c>
      <c r="AU41" s="4">
        <v>14855353</v>
      </c>
      <c r="AV41" s="4">
        <v>200</v>
      </c>
      <c r="AW41" s="4">
        <v>5739095</v>
      </c>
      <c r="AX41" s="4">
        <v>0</v>
      </c>
      <c r="AY41" s="4">
        <v>0</v>
      </c>
      <c r="AZ41" s="4">
        <v>503</v>
      </c>
      <c r="BA41" s="4">
        <v>499898</v>
      </c>
      <c r="BB41" s="4">
        <v>7</v>
      </c>
      <c r="BC41" s="4">
        <v>158610</v>
      </c>
      <c r="BD41" s="4">
        <v>8172</v>
      </c>
      <c r="BE41" s="4">
        <v>14388974</v>
      </c>
      <c r="BF41" s="4">
        <v>20217</v>
      </c>
      <c r="BG41" s="4">
        <v>159699162</v>
      </c>
      <c r="BH41" s="4">
        <v>7176</v>
      </c>
      <c r="BI41" s="4">
        <v>17077816</v>
      </c>
      <c r="BJ41" s="4">
        <v>3307</v>
      </c>
      <c r="BK41" s="4">
        <v>28646380</v>
      </c>
      <c r="BL41" s="4">
        <v>135047</v>
      </c>
      <c r="BM41" s="4">
        <v>5289149246</v>
      </c>
      <c r="BN41" s="4">
        <v>5103</v>
      </c>
      <c r="BO41" s="4">
        <v>11971371</v>
      </c>
      <c r="BP41" s="4">
        <v>9380</v>
      </c>
      <c r="BQ41" s="4">
        <v>6699489</v>
      </c>
      <c r="BR41" s="4">
        <v>0</v>
      </c>
      <c r="BS41" s="4">
        <v>0</v>
      </c>
      <c r="BT41" s="4">
        <v>1004</v>
      </c>
      <c r="BU41" s="4">
        <v>1080581</v>
      </c>
      <c r="BV41" s="4">
        <v>9236</v>
      </c>
      <c r="BW41" s="4">
        <v>9741894</v>
      </c>
      <c r="BX41" s="4">
        <v>6319</v>
      </c>
      <c r="BY41" s="4">
        <v>10135329</v>
      </c>
      <c r="BZ41" s="4">
        <v>0</v>
      </c>
      <c r="CA41" s="4">
        <v>0</v>
      </c>
      <c r="CB41" s="4">
        <v>1795</v>
      </c>
      <c r="CC41" s="4">
        <v>104125</v>
      </c>
      <c r="CD41" s="4">
        <v>199</v>
      </c>
      <c r="CE41" s="4">
        <v>1563983</v>
      </c>
      <c r="CF41" s="4">
        <v>25325</v>
      </c>
      <c r="CG41" s="4">
        <v>45561422</v>
      </c>
      <c r="CH41" s="4">
        <v>904</v>
      </c>
      <c r="CI41" s="4">
        <v>11113440</v>
      </c>
      <c r="CJ41" s="4">
        <v>2861</v>
      </c>
      <c r="CK41" s="4">
        <v>15473128</v>
      </c>
      <c r="CL41" s="4">
        <v>1360</v>
      </c>
      <c r="CM41" s="4">
        <v>1936525</v>
      </c>
      <c r="CN41" s="4">
        <v>31106</v>
      </c>
      <c r="CO41" s="4">
        <v>16240451</v>
      </c>
      <c r="CP41" s="4">
        <v>106</v>
      </c>
      <c r="CQ41" s="4">
        <v>66639</v>
      </c>
      <c r="CR41" s="4">
        <v>401</v>
      </c>
      <c r="CS41" s="4">
        <v>69019175</v>
      </c>
      <c r="CT41" s="4">
        <v>2</v>
      </c>
      <c r="CU41" s="4">
        <v>72389</v>
      </c>
      <c r="CV41" s="4">
        <v>105</v>
      </c>
      <c r="CW41" s="4">
        <v>1128997</v>
      </c>
      <c r="CX41" s="4">
        <v>211</v>
      </c>
      <c r="CY41" s="4">
        <v>2047045</v>
      </c>
      <c r="CZ41" s="4">
        <v>242</v>
      </c>
      <c r="DA41" s="4">
        <v>858761</v>
      </c>
      <c r="DB41" s="4">
        <v>0</v>
      </c>
      <c r="DC41" s="4">
        <v>0</v>
      </c>
      <c r="DD41" s="4">
        <v>4484</v>
      </c>
      <c r="DE41" s="4">
        <v>10386485</v>
      </c>
      <c r="DF41" s="4">
        <v>17422</v>
      </c>
      <c r="DG41" s="4">
        <v>141996797</v>
      </c>
      <c r="DH41" s="4">
        <v>5</v>
      </c>
      <c r="DI41" s="4">
        <v>2693194</v>
      </c>
      <c r="DJ41" s="4">
        <v>1</v>
      </c>
      <c r="DK41" s="4">
        <v>15162</v>
      </c>
      <c r="DL41" s="4">
        <v>113</v>
      </c>
      <c r="DM41" s="4">
        <v>5685753</v>
      </c>
      <c r="DN41" s="4">
        <v>0</v>
      </c>
      <c r="DO41" s="4">
        <v>0</v>
      </c>
      <c r="DP41" s="4">
        <v>2</v>
      </c>
      <c r="DQ41" s="4">
        <v>2554448</v>
      </c>
      <c r="DR41" s="4">
        <v>0</v>
      </c>
      <c r="DS41" s="4">
        <v>0</v>
      </c>
      <c r="DT41" s="4">
        <v>55933</v>
      </c>
      <c r="DU41" s="5">
        <v>-242127586</v>
      </c>
    </row>
    <row r="42" spans="1:125" ht="11.25">
      <c r="A42" s="6">
        <v>38000</v>
      </c>
      <c r="B42" s="7" t="s">
        <v>66</v>
      </c>
      <c r="C42" s="4">
        <v>38999</v>
      </c>
      <c r="D42" s="4">
        <v>123192</v>
      </c>
      <c r="E42" s="4">
        <v>4943351748</v>
      </c>
      <c r="F42" s="4">
        <v>-202896357</v>
      </c>
      <c r="G42" s="4">
        <v>4740455391</v>
      </c>
      <c r="H42" s="4">
        <v>0</v>
      </c>
      <c r="I42" s="4">
        <v>931544021</v>
      </c>
      <c r="J42" s="4">
        <v>3813184510</v>
      </c>
      <c r="K42" s="4">
        <v>73537652</v>
      </c>
      <c r="L42" s="4">
        <v>108424</v>
      </c>
      <c r="M42" s="4">
        <v>3900225829</v>
      </c>
      <c r="N42" s="4">
        <v>68887</v>
      </c>
      <c r="O42" s="4">
        <v>168403700</v>
      </c>
      <c r="P42" s="4">
        <v>30111</v>
      </c>
      <c r="Q42" s="4">
        <v>94593810</v>
      </c>
      <c r="R42" s="4">
        <v>28319</v>
      </c>
      <c r="S42" s="4">
        <v>19297068</v>
      </c>
      <c r="T42" s="4">
        <v>1795</v>
      </c>
      <c r="U42" s="4">
        <v>9455052</v>
      </c>
      <c r="V42" s="4">
        <v>11031</v>
      </c>
      <c r="W42" s="4">
        <v>166832816</v>
      </c>
      <c r="X42" s="4">
        <v>1131</v>
      </c>
      <c r="Y42" s="4">
        <v>6085688</v>
      </c>
      <c r="Z42" s="4">
        <v>20635</v>
      </c>
      <c r="AA42" s="4">
        <v>103993666</v>
      </c>
      <c r="AB42" s="4">
        <v>7562</v>
      </c>
      <c r="AC42" s="4">
        <v>14614753</v>
      </c>
      <c r="AD42" s="4">
        <v>810</v>
      </c>
      <c r="AE42" s="4">
        <v>6048928</v>
      </c>
      <c r="AF42" s="4">
        <v>1396</v>
      </c>
      <c r="AG42" s="4">
        <v>3426052</v>
      </c>
      <c r="AH42" s="4">
        <v>11783</v>
      </c>
      <c r="AI42" s="4">
        <v>71685956</v>
      </c>
      <c r="AJ42" s="4">
        <v>7342</v>
      </c>
      <c r="AK42" s="4">
        <v>190954936</v>
      </c>
      <c r="AL42" s="4">
        <v>19975</v>
      </c>
      <c r="AM42" s="4">
        <v>329206943</v>
      </c>
      <c r="AN42" s="4">
        <v>4387</v>
      </c>
      <c r="AO42" s="4">
        <v>33210422</v>
      </c>
      <c r="AP42" s="4">
        <v>3954</v>
      </c>
      <c r="AQ42" s="4">
        <v>57591917</v>
      </c>
      <c r="AR42" s="4">
        <v>2346</v>
      </c>
      <c r="AS42" s="4">
        <v>6438490</v>
      </c>
      <c r="AT42" s="4">
        <v>3420</v>
      </c>
      <c r="AU42" s="4">
        <v>11997289</v>
      </c>
      <c r="AV42" s="4">
        <v>136</v>
      </c>
      <c r="AW42" s="4">
        <v>980753</v>
      </c>
      <c r="AX42" s="4">
        <v>1</v>
      </c>
      <c r="AY42" s="4">
        <v>57</v>
      </c>
      <c r="AZ42" s="4">
        <v>7</v>
      </c>
      <c r="BA42" s="4">
        <v>147775</v>
      </c>
      <c r="BB42" s="4">
        <v>1213</v>
      </c>
      <c r="BC42" s="4">
        <v>9103999</v>
      </c>
      <c r="BD42" s="4">
        <v>9907</v>
      </c>
      <c r="BE42" s="4">
        <v>18586397</v>
      </c>
      <c r="BF42" s="4">
        <v>19503</v>
      </c>
      <c r="BG42" s="4">
        <v>156814467</v>
      </c>
      <c r="BH42" s="4">
        <v>6007</v>
      </c>
      <c r="BI42" s="4">
        <v>23086053</v>
      </c>
      <c r="BJ42" s="4">
        <v>3847</v>
      </c>
      <c r="BK42" s="4">
        <v>15978959</v>
      </c>
      <c r="BL42" s="4">
        <v>123192</v>
      </c>
      <c r="BM42" s="4">
        <v>4994956331</v>
      </c>
      <c r="BN42" s="4">
        <v>3333</v>
      </c>
      <c r="BO42" s="4">
        <v>7356504</v>
      </c>
      <c r="BP42" s="4">
        <v>6989</v>
      </c>
      <c r="BQ42" s="4">
        <v>5677740</v>
      </c>
      <c r="BR42" s="4">
        <v>0</v>
      </c>
      <c r="BS42" s="4">
        <v>0</v>
      </c>
      <c r="BT42" s="4">
        <v>1699</v>
      </c>
      <c r="BU42" s="4">
        <v>1046841</v>
      </c>
      <c r="BV42" s="4">
        <v>8487</v>
      </c>
      <c r="BW42" s="4">
        <v>11232558</v>
      </c>
      <c r="BX42" s="4">
        <v>4286</v>
      </c>
      <c r="BY42" s="4">
        <v>7395623</v>
      </c>
      <c r="BZ42" s="4">
        <v>410</v>
      </c>
      <c r="CA42" s="4">
        <v>1663322</v>
      </c>
      <c r="CB42" s="4">
        <v>2793</v>
      </c>
      <c r="CC42" s="4">
        <v>149156</v>
      </c>
      <c r="CD42" s="4">
        <v>898</v>
      </c>
      <c r="CE42" s="4">
        <v>15892164</v>
      </c>
      <c r="CF42" s="4">
        <v>23568</v>
      </c>
      <c r="CG42" s="4">
        <v>51260150</v>
      </c>
      <c r="CH42" s="4">
        <v>211</v>
      </c>
      <c r="CI42" s="4">
        <v>6090403</v>
      </c>
      <c r="CJ42" s="4">
        <v>2415</v>
      </c>
      <c r="CK42" s="4">
        <v>12203169</v>
      </c>
      <c r="CL42" s="4">
        <v>1254</v>
      </c>
      <c r="CM42" s="4">
        <v>2267990</v>
      </c>
      <c r="CN42" s="4">
        <v>22631</v>
      </c>
      <c r="CO42" s="4">
        <v>17136711</v>
      </c>
      <c r="CP42" s="4">
        <v>1107</v>
      </c>
      <c r="CQ42" s="4">
        <v>339423</v>
      </c>
      <c r="CR42" s="4">
        <v>407</v>
      </c>
      <c r="CS42" s="4">
        <v>419794</v>
      </c>
      <c r="CT42" s="4">
        <v>106</v>
      </c>
      <c r="CU42" s="4">
        <v>472</v>
      </c>
      <c r="CV42" s="4">
        <v>105</v>
      </c>
      <c r="CW42" s="4">
        <v>237528</v>
      </c>
      <c r="CX42" s="4">
        <v>334</v>
      </c>
      <c r="CY42" s="4">
        <v>2077825</v>
      </c>
      <c r="CZ42" s="4">
        <v>108</v>
      </c>
      <c r="DA42" s="4">
        <v>2715872</v>
      </c>
      <c r="DB42" s="4">
        <v>113</v>
      </c>
      <c r="DC42" s="4">
        <v>70132</v>
      </c>
      <c r="DD42" s="4">
        <v>6720</v>
      </c>
      <c r="DE42" s="4">
        <v>12802151</v>
      </c>
      <c r="DF42" s="4">
        <v>16599</v>
      </c>
      <c r="DG42" s="4">
        <v>134631615</v>
      </c>
      <c r="DH42" s="4">
        <v>2</v>
      </c>
      <c r="DI42" s="4">
        <v>591732</v>
      </c>
      <c r="DJ42" s="4">
        <v>0</v>
      </c>
      <c r="DK42" s="4">
        <v>0</v>
      </c>
      <c r="DL42" s="4">
        <v>843</v>
      </c>
      <c r="DM42" s="4">
        <v>2552395</v>
      </c>
      <c r="DN42" s="4">
        <v>0</v>
      </c>
      <c r="DO42" s="4">
        <v>0</v>
      </c>
      <c r="DP42" s="4">
        <v>0</v>
      </c>
      <c r="DQ42" s="4">
        <v>0</v>
      </c>
      <c r="DR42" s="4">
        <v>0</v>
      </c>
      <c r="DS42" s="4">
        <v>0</v>
      </c>
      <c r="DT42" s="4">
        <v>50491</v>
      </c>
      <c r="DU42" s="5">
        <v>-222106282</v>
      </c>
    </row>
    <row r="43" spans="1:125" ht="11.25">
      <c r="A43" s="6">
        <v>39000</v>
      </c>
      <c r="B43" s="7" t="s">
        <v>66</v>
      </c>
      <c r="C43" s="4">
        <v>39999</v>
      </c>
      <c r="D43" s="4">
        <v>143819</v>
      </c>
      <c r="E43" s="4">
        <v>5849060657</v>
      </c>
      <c r="F43" s="4">
        <v>-166070355</v>
      </c>
      <c r="G43" s="4">
        <v>5682990301</v>
      </c>
      <c r="H43" s="4">
        <v>0</v>
      </c>
      <c r="I43" s="4">
        <v>1184906472</v>
      </c>
      <c r="J43" s="4">
        <v>4502436175</v>
      </c>
      <c r="K43" s="4">
        <v>97444488</v>
      </c>
      <c r="L43" s="4">
        <v>127933</v>
      </c>
      <c r="M43" s="4">
        <v>4722282558</v>
      </c>
      <c r="N43" s="4">
        <v>77541</v>
      </c>
      <c r="O43" s="4">
        <v>113992738</v>
      </c>
      <c r="P43" s="4">
        <v>31531</v>
      </c>
      <c r="Q43" s="4">
        <v>49353286</v>
      </c>
      <c r="R43" s="4">
        <v>34152</v>
      </c>
      <c r="S43" s="4">
        <v>17794335</v>
      </c>
      <c r="T43" s="4">
        <v>200</v>
      </c>
      <c r="U43" s="4">
        <v>1686590</v>
      </c>
      <c r="V43" s="4">
        <v>18885</v>
      </c>
      <c r="W43" s="4">
        <v>310478032</v>
      </c>
      <c r="X43" s="4">
        <v>3091</v>
      </c>
      <c r="Y43" s="4">
        <v>13865538</v>
      </c>
      <c r="Z43" s="4">
        <v>19278</v>
      </c>
      <c r="AA43" s="4">
        <v>97309059</v>
      </c>
      <c r="AB43" s="4">
        <v>10940</v>
      </c>
      <c r="AC43" s="4">
        <v>24501271</v>
      </c>
      <c r="AD43" s="4">
        <v>102</v>
      </c>
      <c r="AE43" s="4">
        <v>209953</v>
      </c>
      <c r="AF43" s="4">
        <v>804</v>
      </c>
      <c r="AG43" s="4">
        <v>9040</v>
      </c>
      <c r="AH43" s="4">
        <v>8686</v>
      </c>
      <c r="AI43" s="4">
        <v>53944243</v>
      </c>
      <c r="AJ43" s="4">
        <v>10768</v>
      </c>
      <c r="AK43" s="4">
        <v>263445243</v>
      </c>
      <c r="AL43" s="4">
        <v>18350</v>
      </c>
      <c r="AM43" s="4">
        <v>343505674</v>
      </c>
      <c r="AN43" s="4">
        <v>4620</v>
      </c>
      <c r="AO43" s="4">
        <v>31488936</v>
      </c>
      <c r="AP43" s="4">
        <v>5819</v>
      </c>
      <c r="AQ43" s="4">
        <v>22634226</v>
      </c>
      <c r="AR43" s="4">
        <v>3729</v>
      </c>
      <c r="AS43" s="4">
        <v>84179823</v>
      </c>
      <c r="AT43" s="4">
        <v>2705</v>
      </c>
      <c r="AU43" s="4">
        <v>11615585</v>
      </c>
      <c r="AV43" s="4">
        <v>337</v>
      </c>
      <c r="AW43" s="4">
        <v>4874825</v>
      </c>
      <c r="AX43" s="4">
        <v>0</v>
      </c>
      <c r="AY43" s="4">
        <v>0</v>
      </c>
      <c r="AZ43" s="4">
        <v>1197</v>
      </c>
      <c r="BA43" s="4">
        <v>10891861</v>
      </c>
      <c r="BB43" s="4">
        <v>0</v>
      </c>
      <c r="BC43" s="4">
        <v>0</v>
      </c>
      <c r="BD43" s="4">
        <v>7765</v>
      </c>
      <c r="BE43" s="4">
        <v>16181628</v>
      </c>
      <c r="BF43" s="4">
        <v>18435</v>
      </c>
      <c r="BG43" s="4">
        <v>155908945</v>
      </c>
      <c r="BH43" s="4">
        <v>4220</v>
      </c>
      <c r="BI43" s="4">
        <v>22238879</v>
      </c>
      <c r="BJ43" s="4">
        <v>1026</v>
      </c>
      <c r="BK43" s="4">
        <v>19406044</v>
      </c>
      <c r="BL43" s="4">
        <v>143819</v>
      </c>
      <c r="BM43" s="4">
        <v>5931173120</v>
      </c>
      <c r="BN43" s="4">
        <v>4701</v>
      </c>
      <c r="BO43" s="4">
        <v>10450129</v>
      </c>
      <c r="BP43" s="4">
        <v>10784</v>
      </c>
      <c r="BQ43" s="4">
        <v>7906445</v>
      </c>
      <c r="BR43" s="4">
        <v>0</v>
      </c>
      <c r="BS43" s="4">
        <v>0</v>
      </c>
      <c r="BT43" s="4">
        <v>1596</v>
      </c>
      <c r="BU43" s="4">
        <v>1732552</v>
      </c>
      <c r="BV43" s="4">
        <v>17393</v>
      </c>
      <c r="BW43" s="4">
        <v>22538857</v>
      </c>
      <c r="BX43" s="4">
        <v>6109</v>
      </c>
      <c r="BY43" s="4">
        <v>6068776</v>
      </c>
      <c r="BZ43" s="4">
        <v>2105</v>
      </c>
      <c r="CA43" s="4">
        <v>6604270</v>
      </c>
      <c r="CB43" s="4">
        <v>306</v>
      </c>
      <c r="CC43" s="4">
        <v>158875</v>
      </c>
      <c r="CD43" s="4">
        <v>598</v>
      </c>
      <c r="CE43" s="4">
        <v>2184237</v>
      </c>
      <c r="CF43" s="4">
        <v>35071</v>
      </c>
      <c r="CG43" s="4">
        <v>62883285</v>
      </c>
      <c r="CH43" s="4">
        <v>498</v>
      </c>
      <c r="CI43" s="4">
        <v>15575797</v>
      </c>
      <c r="CJ43" s="4">
        <v>2480</v>
      </c>
      <c r="CK43" s="4">
        <v>7385900</v>
      </c>
      <c r="CL43" s="4">
        <v>1314</v>
      </c>
      <c r="CM43" s="4">
        <v>331519</v>
      </c>
      <c r="CN43" s="4">
        <v>27958</v>
      </c>
      <c r="CO43" s="4">
        <v>15798968</v>
      </c>
      <c r="CP43" s="4">
        <v>702</v>
      </c>
      <c r="CQ43" s="4">
        <v>351865</v>
      </c>
      <c r="CR43" s="4">
        <v>304</v>
      </c>
      <c r="CS43" s="4">
        <v>535166</v>
      </c>
      <c r="CT43" s="4">
        <v>202</v>
      </c>
      <c r="CU43" s="4">
        <v>4164636</v>
      </c>
      <c r="CV43" s="4">
        <v>101</v>
      </c>
      <c r="CW43" s="4">
        <v>161203</v>
      </c>
      <c r="CX43" s="4">
        <v>101</v>
      </c>
      <c r="CY43" s="4">
        <v>683932</v>
      </c>
      <c r="CZ43" s="4">
        <v>517</v>
      </c>
      <c r="DA43" s="4">
        <v>1565504</v>
      </c>
      <c r="DB43" s="4">
        <v>0</v>
      </c>
      <c r="DC43" s="4">
        <v>0</v>
      </c>
      <c r="DD43" s="4">
        <v>4177</v>
      </c>
      <c r="DE43" s="4">
        <v>10809424</v>
      </c>
      <c r="DF43" s="4">
        <v>15028</v>
      </c>
      <c r="DG43" s="4">
        <v>134892076</v>
      </c>
      <c r="DH43" s="4">
        <v>114</v>
      </c>
      <c r="DI43" s="4">
        <v>2990704</v>
      </c>
      <c r="DJ43" s="4">
        <v>0</v>
      </c>
      <c r="DK43" s="4">
        <v>0</v>
      </c>
      <c r="DL43" s="4">
        <v>202</v>
      </c>
      <c r="DM43" s="4">
        <v>1171323</v>
      </c>
      <c r="DN43" s="4">
        <v>0</v>
      </c>
      <c r="DO43" s="4">
        <v>0</v>
      </c>
      <c r="DP43" s="4">
        <v>0</v>
      </c>
      <c r="DQ43" s="4">
        <v>0</v>
      </c>
      <c r="DR43" s="4">
        <v>0</v>
      </c>
      <c r="DS43" s="4">
        <v>0</v>
      </c>
      <c r="DT43" s="4">
        <v>52350</v>
      </c>
      <c r="DU43" s="5">
        <v>-208999915</v>
      </c>
    </row>
    <row r="44" spans="1:125" ht="11.25">
      <c r="A44" s="6">
        <v>40000</v>
      </c>
      <c r="B44" s="7" t="s">
        <v>66</v>
      </c>
      <c r="C44" s="4">
        <v>49999</v>
      </c>
      <c r="D44" s="4">
        <v>1141312</v>
      </c>
      <c r="E44" s="4">
        <v>53067743812</v>
      </c>
      <c r="F44" s="4">
        <v>-1995285459</v>
      </c>
      <c r="G44" s="4">
        <v>51072458353</v>
      </c>
      <c r="H44" s="4">
        <v>0</v>
      </c>
      <c r="I44" s="4">
        <v>10117957854</v>
      </c>
      <c r="J44" s="4">
        <v>41033409547</v>
      </c>
      <c r="K44" s="4">
        <v>1035943752</v>
      </c>
      <c r="L44" s="4">
        <v>1000942</v>
      </c>
      <c r="M44" s="4">
        <v>41977458210</v>
      </c>
      <c r="N44" s="4">
        <v>717859</v>
      </c>
      <c r="O44" s="4">
        <v>1305947403</v>
      </c>
      <c r="P44" s="4">
        <v>298308</v>
      </c>
      <c r="Q44" s="4">
        <v>788209435</v>
      </c>
      <c r="R44" s="4">
        <v>382404</v>
      </c>
      <c r="S44" s="4">
        <v>255160041</v>
      </c>
      <c r="T44" s="4">
        <v>6783</v>
      </c>
      <c r="U44" s="4">
        <v>110675720</v>
      </c>
      <c r="V44" s="4">
        <v>129072</v>
      </c>
      <c r="W44" s="4">
        <v>2323999572</v>
      </c>
      <c r="X44" s="4">
        <v>43553</v>
      </c>
      <c r="Y44" s="4">
        <v>282356683</v>
      </c>
      <c r="Z44" s="4">
        <v>175800</v>
      </c>
      <c r="AA44" s="4">
        <v>1005453417</v>
      </c>
      <c r="AB44" s="4">
        <v>86428</v>
      </c>
      <c r="AC44" s="4">
        <v>186529069</v>
      </c>
      <c r="AD44" s="4">
        <v>9800</v>
      </c>
      <c r="AE44" s="4">
        <v>90249084</v>
      </c>
      <c r="AF44" s="4">
        <v>6852</v>
      </c>
      <c r="AG44" s="4">
        <v>36475870</v>
      </c>
      <c r="AH44" s="4">
        <v>83834</v>
      </c>
      <c r="AI44" s="4">
        <v>808118340</v>
      </c>
      <c r="AJ44" s="4">
        <v>89940</v>
      </c>
      <c r="AK44" s="4">
        <v>2962412825</v>
      </c>
      <c r="AL44" s="4">
        <v>198297</v>
      </c>
      <c r="AM44" s="4">
        <v>3510980972</v>
      </c>
      <c r="AN44" s="4">
        <v>48224</v>
      </c>
      <c r="AO44" s="4">
        <v>353251356</v>
      </c>
      <c r="AP44" s="4">
        <v>57303</v>
      </c>
      <c r="AQ44" s="4">
        <v>427428375</v>
      </c>
      <c r="AR44" s="4">
        <v>27958</v>
      </c>
      <c r="AS44" s="4">
        <v>418845527</v>
      </c>
      <c r="AT44" s="4">
        <v>25085</v>
      </c>
      <c r="AU44" s="4">
        <v>217335552</v>
      </c>
      <c r="AV44" s="4">
        <v>4572</v>
      </c>
      <c r="AW44" s="4">
        <v>64100966</v>
      </c>
      <c r="AX44" s="4">
        <v>102</v>
      </c>
      <c r="AY44" s="4">
        <v>312461</v>
      </c>
      <c r="AZ44" s="4">
        <v>1142</v>
      </c>
      <c r="BA44" s="4">
        <v>19941293</v>
      </c>
      <c r="BB44" s="4">
        <v>5666</v>
      </c>
      <c r="BC44" s="4">
        <v>53230550</v>
      </c>
      <c r="BD44" s="4">
        <v>64853</v>
      </c>
      <c r="BE44" s="4">
        <v>136241953</v>
      </c>
      <c r="BF44" s="4">
        <v>158015</v>
      </c>
      <c r="BG44" s="4">
        <v>1582068508</v>
      </c>
      <c r="BH44" s="4">
        <v>60479</v>
      </c>
      <c r="BI44" s="4">
        <v>259949329</v>
      </c>
      <c r="BJ44" s="4">
        <v>18758</v>
      </c>
      <c r="BK44" s="4">
        <v>259082901</v>
      </c>
      <c r="BL44" s="4">
        <v>1141112</v>
      </c>
      <c r="BM44" s="4">
        <v>53552935493</v>
      </c>
      <c r="BN44" s="4">
        <v>40077</v>
      </c>
      <c r="BO44" s="4">
        <v>96345521</v>
      </c>
      <c r="BP44" s="4">
        <v>64464</v>
      </c>
      <c r="BQ44" s="4">
        <v>33879731</v>
      </c>
      <c r="BR44" s="4">
        <v>598</v>
      </c>
      <c r="BS44" s="4">
        <v>538579</v>
      </c>
      <c r="BT44" s="4">
        <v>6708</v>
      </c>
      <c r="BU44" s="4">
        <v>9517906</v>
      </c>
      <c r="BV44" s="4">
        <v>119106</v>
      </c>
      <c r="BW44" s="4">
        <v>174603657</v>
      </c>
      <c r="BX44" s="4">
        <v>34278</v>
      </c>
      <c r="BY44" s="4">
        <v>61151083</v>
      </c>
      <c r="BZ44" s="4">
        <v>13151</v>
      </c>
      <c r="CA44" s="4">
        <v>63002534</v>
      </c>
      <c r="CB44" s="4">
        <v>13297</v>
      </c>
      <c r="CC44" s="4">
        <v>1980022</v>
      </c>
      <c r="CD44" s="4">
        <v>10820</v>
      </c>
      <c r="CE44" s="4">
        <v>115226963</v>
      </c>
      <c r="CF44" s="4">
        <v>240140</v>
      </c>
      <c r="CG44" s="4">
        <v>568367183</v>
      </c>
      <c r="CH44" s="4">
        <v>2588</v>
      </c>
      <c r="CI44" s="4">
        <v>60834558</v>
      </c>
      <c r="CJ44" s="4">
        <v>38575</v>
      </c>
      <c r="CK44" s="4">
        <v>149216601</v>
      </c>
      <c r="CL44" s="4">
        <v>12658</v>
      </c>
      <c r="CM44" s="4">
        <v>19320382</v>
      </c>
      <c r="CN44" s="4">
        <v>321959</v>
      </c>
      <c r="CO44" s="4">
        <v>217473412</v>
      </c>
      <c r="CP44" s="4">
        <v>6994</v>
      </c>
      <c r="CQ44" s="4">
        <v>6462935</v>
      </c>
      <c r="CR44" s="4">
        <v>4965</v>
      </c>
      <c r="CS44" s="4">
        <v>36125546</v>
      </c>
      <c r="CT44" s="4">
        <v>622</v>
      </c>
      <c r="CU44" s="4">
        <v>11463249</v>
      </c>
      <c r="CV44" s="4">
        <v>2292</v>
      </c>
      <c r="CW44" s="4">
        <v>9565623</v>
      </c>
      <c r="CX44" s="4">
        <v>705</v>
      </c>
      <c r="CY44" s="4">
        <v>4411005</v>
      </c>
      <c r="CZ44" s="4">
        <v>7750</v>
      </c>
      <c r="DA44" s="4">
        <v>21991435</v>
      </c>
      <c r="DB44" s="4">
        <v>627</v>
      </c>
      <c r="DC44" s="4">
        <v>6356840</v>
      </c>
      <c r="DD44" s="4">
        <v>44828</v>
      </c>
      <c r="DE44" s="4">
        <v>99692051</v>
      </c>
      <c r="DF44" s="4">
        <v>131263</v>
      </c>
      <c r="DG44" s="4">
        <v>1366749116</v>
      </c>
      <c r="DH44" s="4">
        <v>1840</v>
      </c>
      <c r="DI44" s="4">
        <v>18161145</v>
      </c>
      <c r="DJ44" s="4">
        <v>17</v>
      </c>
      <c r="DK44" s="4">
        <v>992266</v>
      </c>
      <c r="DL44" s="4">
        <v>3178</v>
      </c>
      <c r="DM44" s="4">
        <v>58418389</v>
      </c>
      <c r="DN44" s="4">
        <v>1</v>
      </c>
      <c r="DO44" s="4">
        <v>2868856</v>
      </c>
      <c r="DP44" s="4">
        <v>917</v>
      </c>
      <c r="DQ44" s="4">
        <v>22365054</v>
      </c>
      <c r="DR44" s="4">
        <v>259</v>
      </c>
      <c r="DS44" s="4">
        <v>229454</v>
      </c>
      <c r="DT44" s="4">
        <v>539464</v>
      </c>
      <c r="DU44" s="5">
        <v>-2425896669</v>
      </c>
    </row>
    <row r="45" spans="1:125" ht="11.25">
      <c r="A45" s="6">
        <v>50000</v>
      </c>
      <c r="B45" s="7" t="s">
        <v>66</v>
      </c>
      <c r="C45" s="4">
        <v>59999</v>
      </c>
      <c r="D45" s="4">
        <v>855325</v>
      </c>
      <c r="E45" s="4">
        <v>48417623096</v>
      </c>
      <c r="F45" s="4">
        <v>-1576687350</v>
      </c>
      <c r="G45" s="4">
        <v>46840935746</v>
      </c>
      <c r="H45" s="4">
        <v>0</v>
      </c>
      <c r="I45" s="4">
        <v>9352215575</v>
      </c>
      <c r="J45" s="4">
        <v>37823821168</v>
      </c>
      <c r="K45" s="4">
        <v>1136702675</v>
      </c>
      <c r="L45" s="4">
        <v>765075</v>
      </c>
      <c r="M45" s="4">
        <v>38507113081</v>
      </c>
      <c r="N45" s="4">
        <v>603550</v>
      </c>
      <c r="O45" s="4">
        <v>1243392683</v>
      </c>
      <c r="P45" s="4">
        <v>267402</v>
      </c>
      <c r="Q45" s="4">
        <v>692068904</v>
      </c>
      <c r="R45" s="4">
        <v>336131</v>
      </c>
      <c r="S45" s="4">
        <v>257807633</v>
      </c>
      <c r="T45" s="4">
        <v>5084</v>
      </c>
      <c r="U45" s="4">
        <v>78646525</v>
      </c>
      <c r="V45" s="4">
        <v>103188</v>
      </c>
      <c r="W45" s="4">
        <v>1937084335</v>
      </c>
      <c r="X45" s="4">
        <v>47360</v>
      </c>
      <c r="Y45" s="4">
        <v>263835954</v>
      </c>
      <c r="Z45" s="4">
        <v>160430</v>
      </c>
      <c r="AA45" s="4">
        <v>1200225329</v>
      </c>
      <c r="AB45" s="4">
        <v>68961</v>
      </c>
      <c r="AC45" s="4">
        <v>139883782</v>
      </c>
      <c r="AD45" s="4">
        <v>5511</v>
      </c>
      <c r="AE45" s="4">
        <v>35861979</v>
      </c>
      <c r="AF45" s="4">
        <v>5517</v>
      </c>
      <c r="AG45" s="4">
        <v>34918906</v>
      </c>
      <c r="AH45" s="4">
        <v>78064</v>
      </c>
      <c r="AI45" s="4">
        <v>770030090</v>
      </c>
      <c r="AJ45" s="4">
        <v>76744</v>
      </c>
      <c r="AK45" s="4">
        <v>2899596145</v>
      </c>
      <c r="AL45" s="4">
        <v>151773</v>
      </c>
      <c r="AM45" s="4">
        <v>3127099109</v>
      </c>
      <c r="AN45" s="4">
        <v>38649</v>
      </c>
      <c r="AO45" s="4">
        <v>338138199</v>
      </c>
      <c r="AP45" s="4">
        <v>49961</v>
      </c>
      <c r="AQ45" s="4">
        <v>363515694</v>
      </c>
      <c r="AR45" s="4">
        <v>29122</v>
      </c>
      <c r="AS45" s="4">
        <v>496828771</v>
      </c>
      <c r="AT45" s="4">
        <v>25826</v>
      </c>
      <c r="AU45" s="4">
        <v>249974613</v>
      </c>
      <c r="AV45" s="4">
        <v>4199</v>
      </c>
      <c r="AW45" s="4">
        <v>42120306</v>
      </c>
      <c r="AX45" s="4">
        <v>1089</v>
      </c>
      <c r="AY45" s="4">
        <v>1090464</v>
      </c>
      <c r="AZ45" s="4">
        <v>1448</v>
      </c>
      <c r="BA45" s="4">
        <v>16192639</v>
      </c>
      <c r="BB45" s="4">
        <v>2521</v>
      </c>
      <c r="BC45" s="4">
        <v>59850050</v>
      </c>
      <c r="BD45" s="4">
        <v>46035</v>
      </c>
      <c r="BE45" s="4">
        <v>105821799</v>
      </c>
      <c r="BF45" s="4">
        <v>107724</v>
      </c>
      <c r="BG45" s="4">
        <v>1212291813</v>
      </c>
      <c r="BH45" s="4">
        <v>48256</v>
      </c>
      <c r="BI45" s="4">
        <v>194945656</v>
      </c>
      <c r="BJ45" s="4">
        <v>14067</v>
      </c>
      <c r="BK45" s="4">
        <v>351061926</v>
      </c>
      <c r="BL45" s="4">
        <v>854959</v>
      </c>
      <c r="BM45" s="4">
        <v>48738745707</v>
      </c>
      <c r="BN45" s="4">
        <v>34922</v>
      </c>
      <c r="BO45" s="4">
        <v>72603521</v>
      </c>
      <c r="BP45" s="4">
        <v>47681</v>
      </c>
      <c r="BQ45" s="4">
        <v>26548180</v>
      </c>
      <c r="BR45" s="4">
        <v>518</v>
      </c>
      <c r="BS45" s="4">
        <v>949892</v>
      </c>
      <c r="BT45" s="4">
        <v>7876</v>
      </c>
      <c r="BU45" s="4">
        <v>20818666</v>
      </c>
      <c r="BV45" s="4">
        <v>95640</v>
      </c>
      <c r="BW45" s="4">
        <v>144699953</v>
      </c>
      <c r="BX45" s="4">
        <v>31046</v>
      </c>
      <c r="BY45" s="4">
        <v>49427863</v>
      </c>
      <c r="BZ45" s="4">
        <v>11765</v>
      </c>
      <c r="CA45" s="4">
        <v>69914246</v>
      </c>
      <c r="CB45" s="4">
        <v>6843</v>
      </c>
      <c r="CC45" s="4">
        <v>1533914</v>
      </c>
      <c r="CD45" s="4">
        <v>7592</v>
      </c>
      <c r="CE45" s="4">
        <v>49230346</v>
      </c>
      <c r="CF45" s="4">
        <v>189566</v>
      </c>
      <c r="CG45" s="4">
        <v>446077252</v>
      </c>
      <c r="CH45" s="4">
        <v>2744</v>
      </c>
      <c r="CI45" s="4">
        <v>60043481</v>
      </c>
      <c r="CJ45" s="4">
        <v>25453</v>
      </c>
      <c r="CK45" s="4">
        <v>96291338</v>
      </c>
      <c r="CL45" s="4">
        <v>9926</v>
      </c>
      <c r="CM45" s="4">
        <v>14151330</v>
      </c>
      <c r="CN45" s="4">
        <v>281983</v>
      </c>
      <c r="CO45" s="4">
        <v>217782011</v>
      </c>
      <c r="CP45" s="4">
        <v>4818</v>
      </c>
      <c r="CQ45" s="4">
        <v>4394644</v>
      </c>
      <c r="CR45" s="4">
        <v>3341</v>
      </c>
      <c r="CS45" s="4">
        <v>16918509</v>
      </c>
      <c r="CT45" s="4">
        <v>897</v>
      </c>
      <c r="CU45" s="4">
        <v>2163820</v>
      </c>
      <c r="CV45" s="4">
        <v>1981</v>
      </c>
      <c r="CW45" s="4">
        <v>5762792</v>
      </c>
      <c r="CX45" s="4">
        <v>756</v>
      </c>
      <c r="CY45" s="4">
        <v>1126760</v>
      </c>
      <c r="CZ45" s="4">
        <v>10194</v>
      </c>
      <c r="DA45" s="4">
        <v>44210829</v>
      </c>
      <c r="DB45" s="4">
        <v>509</v>
      </c>
      <c r="DC45" s="4">
        <v>738399</v>
      </c>
      <c r="DD45" s="4">
        <v>34443</v>
      </c>
      <c r="DE45" s="4">
        <v>83187486</v>
      </c>
      <c r="DF45" s="4">
        <v>93159</v>
      </c>
      <c r="DG45" s="4">
        <v>1068542354</v>
      </c>
      <c r="DH45" s="4">
        <v>604</v>
      </c>
      <c r="DI45" s="4">
        <v>16246245</v>
      </c>
      <c r="DJ45" s="4">
        <v>6</v>
      </c>
      <c r="DK45" s="4">
        <v>255117</v>
      </c>
      <c r="DL45" s="4">
        <v>1487</v>
      </c>
      <c r="DM45" s="4">
        <v>46038267</v>
      </c>
      <c r="DN45" s="4">
        <v>0</v>
      </c>
      <c r="DO45" s="4">
        <v>0</v>
      </c>
      <c r="DP45" s="4">
        <v>704</v>
      </c>
      <c r="DQ45" s="4">
        <v>9507253</v>
      </c>
      <c r="DR45" s="4">
        <v>712</v>
      </c>
      <c r="DS45" s="4">
        <v>881927</v>
      </c>
      <c r="DT45" s="4">
        <v>444448</v>
      </c>
      <c r="DU45" s="5">
        <v>-1885334678</v>
      </c>
    </row>
    <row r="46" spans="1:125" ht="11.25">
      <c r="A46" s="6">
        <v>60000</v>
      </c>
      <c r="B46" s="7" t="s">
        <v>66</v>
      </c>
      <c r="C46" s="4">
        <v>69999</v>
      </c>
      <c r="D46" s="4">
        <v>652834</v>
      </c>
      <c r="E46" s="4">
        <v>43523211841</v>
      </c>
      <c r="F46" s="4">
        <v>-1217001886</v>
      </c>
      <c r="G46" s="4">
        <v>42306758052</v>
      </c>
      <c r="H46" s="4">
        <v>0</v>
      </c>
      <c r="I46" s="4">
        <v>8205163755</v>
      </c>
      <c r="J46" s="4">
        <v>34141989163</v>
      </c>
      <c r="K46" s="4">
        <v>1182217101</v>
      </c>
      <c r="L46" s="4">
        <v>595563</v>
      </c>
      <c r="M46" s="4">
        <v>35373717047</v>
      </c>
      <c r="N46" s="4">
        <v>498641</v>
      </c>
      <c r="O46" s="4">
        <v>959634201</v>
      </c>
      <c r="P46" s="4">
        <v>231535</v>
      </c>
      <c r="Q46" s="4">
        <v>615328698</v>
      </c>
      <c r="R46" s="4">
        <v>294007</v>
      </c>
      <c r="S46" s="4">
        <v>259056874</v>
      </c>
      <c r="T46" s="4">
        <v>3003</v>
      </c>
      <c r="U46" s="4">
        <v>57563093</v>
      </c>
      <c r="V46" s="4">
        <v>82324</v>
      </c>
      <c r="W46" s="4">
        <v>1696093881</v>
      </c>
      <c r="X46" s="4">
        <v>34780</v>
      </c>
      <c r="Y46" s="4">
        <v>230256655</v>
      </c>
      <c r="Z46" s="4">
        <v>140045</v>
      </c>
      <c r="AA46" s="4">
        <v>1125425543</v>
      </c>
      <c r="AB46" s="4">
        <v>62441</v>
      </c>
      <c r="AC46" s="4">
        <v>130943685</v>
      </c>
      <c r="AD46" s="4">
        <v>4690</v>
      </c>
      <c r="AE46" s="4">
        <v>33203139</v>
      </c>
      <c r="AF46" s="4">
        <v>4456</v>
      </c>
      <c r="AG46" s="4">
        <v>66978492</v>
      </c>
      <c r="AH46" s="4">
        <v>63025</v>
      </c>
      <c r="AI46" s="4">
        <v>724930330</v>
      </c>
      <c r="AJ46" s="4">
        <v>63351</v>
      </c>
      <c r="AK46" s="4">
        <v>2248209647</v>
      </c>
      <c r="AL46" s="4">
        <v>122794</v>
      </c>
      <c r="AM46" s="4">
        <v>2392189543</v>
      </c>
      <c r="AN46" s="4">
        <v>30274</v>
      </c>
      <c r="AO46" s="4">
        <v>274474495</v>
      </c>
      <c r="AP46" s="4">
        <v>43187</v>
      </c>
      <c r="AQ46" s="4">
        <v>334280406</v>
      </c>
      <c r="AR46" s="4">
        <v>22619</v>
      </c>
      <c r="AS46" s="4">
        <v>404620461</v>
      </c>
      <c r="AT46" s="4">
        <v>20199</v>
      </c>
      <c r="AU46" s="4">
        <v>152361564</v>
      </c>
      <c r="AV46" s="4">
        <v>2981</v>
      </c>
      <c r="AW46" s="4">
        <v>37610291</v>
      </c>
      <c r="AX46" s="4">
        <v>1080</v>
      </c>
      <c r="AY46" s="4">
        <v>1554640</v>
      </c>
      <c r="AZ46" s="4">
        <v>1243</v>
      </c>
      <c r="BA46" s="4">
        <v>37005307</v>
      </c>
      <c r="BB46" s="4">
        <v>2904</v>
      </c>
      <c r="BC46" s="4">
        <v>43391426</v>
      </c>
      <c r="BD46" s="4">
        <v>34413</v>
      </c>
      <c r="BE46" s="4">
        <v>77727744</v>
      </c>
      <c r="BF46" s="4">
        <v>77110</v>
      </c>
      <c r="BG46" s="4">
        <v>892878876</v>
      </c>
      <c r="BH46" s="4">
        <v>45677</v>
      </c>
      <c r="BI46" s="4">
        <v>202211449</v>
      </c>
      <c r="BJ46" s="4">
        <v>6075</v>
      </c>
      <c r="BK46" s="4">
        <v>168024215</v>
      </c>
      <c r="BL46" s="4">
        <v>652834</v>
      </c>
      <c r="BM46" s="4">
        <v>43944693615</v>
      </c>
      <c r="BN46" s="4">
        <v>24610</v>
      </c>
      <c r="BO46" s="4">
        <v>55305338</v>
      </c>
      <c r="BP46" s="4">
        <v>27780</v>
      </c>
      <c r="BQ46" s="4">
        <v>16244833</v>
      </c>
      <c r="BR46" s="4">
        <v>105</v>
      </c>
      <c r="BS46" s="4">
        <v>105474</v>
      </c>
      <c r="BT46" s="4">
        <v>6117</v>
      </c>
      <c r="BU46" s="4">
        <v>12075544</v>
      </c>
      <c r="BV46" s="4">
        <v>77792</v>
      </c>
      <c r="BW46" s="4">
        <v>130394585</v>
      </c>
      <c r="BX46" s="4">
        <v>24398</v>
      </c>
      <c r="BY46" s="4">
        <v>48569975</v>
      </c>
      <c r="BZ46" s="4">
        <v>11672</v>
      </c>
      <c r="CA46" s="4">
        <v>83047608</v>
      </c>
      <c r="CB46" s="4">
        <v>6341</v>
      </c>
      <c r="CC46" s="4">
        <v>2020076</v>
      </c>
      <c r="CD46" s="4">
        <v>9222</v>
      </c>
      <c r="CE46" s="4">
        <v>82968192</v>
      </c>
      <c r="CF46" s="4">
        <v>142331</v>
      </c>
      <c r="CG46" s="4">
        <v>439654167</v>
      </c>
      <c r="CH46" s="4">
        <v>1144</v>
      </c>
      <c r="CI46" s="4">
        <v>28940513</v>
      </c>
      <c r="CJ46" s="4">
        <v>21305</v>
      </c>
      <c r="CK46" s="4">
        <v>101693975</v>
      </c>
      <c r="CL46" s="4">
        <v>9008</v>
      </c>
      <c r="CM46" s="4">
        <v>11877005</v>
      </c>
      <c r="CN46" s="4">
        <v>254155</v>
      </c>
      <c r="CO46" s="4">
        <v>226893221</v>
      </c>
      <c r="CP46" s="4">
        <v>5147</v>
      </c>
      <c r="CQ46" s="4">
        <v>2383023</v>
      </c>
      <c r="CR46" s="4">
        <v>2138</v>
      </c>
      <c r="CS46" s="4">
        <v>8324732</v>
      </c>
      <c r="CT46" s="4">
        <v>1236</v>
      </c>
      <c r="CU46" s="4">
        <v>2912974</v>
      </c>
      <c r="CV46" s="4">
        <v>618</v>
      </c>
      <c r="CW46" s="4">
        <v>2611713</v>
      </c>
      <c r="CX46" s="4">
        <v>799</v>
      </c>
      <c r="CY46" s="4">
        <v>3030854</v>
      </c>
      <c r="CZ46" s="4">
        <v>8354</v>
      </c>
      <c r="DA46" s="4">
        <v>25153594</v>
      </c>
      <c r="DB46" s="4">
        <v>934</v>
      </c>
      <c r="DC46" s="4">
        <v>518918</v>
      </c>
      <c r="DD46" s="4">
        <v>29380</v>
      </c>
      <c r="DE46" s="4">
        <v>66088267</v>
      </c>
      <c r="DF46" s="4">
        <v>68236</v>
      </c>
      <c r="DG46" s="4">
        <v>794160613</v>
      </c>
      <c r="DH46" s="4">
        <v>745</v>
      </c>
      <c r="DI46" s="4">
        <v>30832703</v>
      </c>
      <c r="DJ46" s="4">
        <v>115</v>
      </c>
      <c r="DK46" s="4">
        <v>683561</v>
      </c>
      <c r="DL46" s="4">
        <v>1499</v>
      </c>
      <c r="DM46" s="4">
        <v>29858590</v>
      </c>
      <c r="DN46" s="4">
        <v>0</v>
      </c>
      <c r="DO46" s="4">
        <v>0</v>
      </c>
      <c r="DP46" s="4">
        <v>411</v>
      </c>
      <c r="DQ46" s="4">
        <v>8479146</v>
      </c>
      <c r="DR46" s="4">
        <v>251</v>
      </c>
      <c r="DS46" s="4">
        <v>2735892</v>
      </c>
      <c r="DT46" s="4">
        <v>364305</v>
      </c>
      <c r="DU46" s="5">
        <v>-1447182272</v>
      </c>
    </row>
    <row r="47" spans="1:125" ht="11.25">
      <c r="A47" s="6">
        <v>70000</v>
      </c>
      <c r="B47" s="7" t="s">
        <v>66</v>
      </c>
      <c r="C47" s="4">
        <v>79999</v>
      </c>
      <c r="D47" s="4">
        <v>505382</v>
      </c>
      <c r="E47" s="4">
        <v>38793510909</v>
      </c>
      <c r="F47" s="4">
        <v>-914587632</v>
      </c>
      <c r="G47" s="4">
        <v>37878923276</v>
      </c>
      <c r="H47" s="4">
        <v>0</v>
      </c>
      <c r="I47" s="4">
        <v>7035660489</v>
      </c>
      <c r="J47" s="4">
        <v>30852921105</v>
      </c>
      <c r="K47" s="4">
        <v>1212951788</v>
      </c>
      <c r="L47" s="4">
        <v>460676</v>
      </c>
      <c r="M47" s="4">
        <v>31179528758</v>
      </c>
      <c r="N47" s="4">
        <v>416260</v>
      </c>
      <c r="O47" s="4">
        <v>778217977</v>
      </c>
      <c r="P47" s="4">
        <v>214147</v>
      </c>
      <c r="Q47" s="4">
        <v>631282983</v>
      </c>
      <c r="R47" s="4">
        <v>236558</v>
      </c>
      <c r="S47" s="4">
        <v>226751388</v>
      </c>
      <c r="T47" s="4">
        <v>2744</v>
      </c>
      <c r="U47" s="4">
        <v>34687237</v>
      </c>
      <c r="V47" s="4">
        <v>73206</v>
      </c>
      <c r="W47" s="4">
        <v>1651886317</v>
      </c>
      <c r="X47" s="4">
        <v>33450</v>
      </c>
      <c r="Y47" s="4">
        <v>183739383</v>
      </c>
      <c r="Z47" s="4">
        <v>127477</v>
      </c>
      <c r="AA47" s="4">
        <v>1099616719</v>
      </c>
      <c r="AB47" s="4">
        <v>64588</v>
      </c>
      <c r="AC47" s="4">
        <v>134066018</v>
      </c>
      <c r="AD47" s="4">
        <v>4336</v>
      </c>
      <c r="AE47" s="4">
        <v>41063689</v>
      </c>
      <c r="AF47" s="4">
        <v>6526</v>
      </c>
      <c r="AG47" s="4">
        <v>31751568</v>
      </c>
      <c r="AH47" s="4">
        <v>46119</v>
      </c>
      <c r="AI47" s="4">
        <v>696423250</v>
      </c>
      <c r="AJ47" s="4">
        <v>59563</v>
      </c>
      <c r="AK47" s="4">
        <v>2625130240</v>
      </c>
      <c r="AL47" s="4">
        <v>100875</v>
      </c>
      <c r="AM47" s="4">
        <v>2018583462</v>
      </c>
      <c r="AN47" s="4">
        <v>28090</v>
      </c>
      <c r="AO47" s="4">
        <v>307537445</v>
      </c>
      <c r="AP47" s="4">
        <v>37144</v>
      </c>
      <c r="AQ47" s="4">
        <v>260787465</v>
      </c>
      <c r="AR47" s="4">
        <v>22931</v>
      </c>
      <c r="AS47" s="4">
        <v>435376753</v>
      </c>
      <c r="AT47" s="4">
        <v>19215</v>
      </c>
      <c r="AU47" s="4">
        <v>182879909</v>
      </c>
      <c r="AV47" s="4">
        <v>4669</v>
      </c>
      <c r="AW47" s="4">
        <v>62231558</v>
      </c>
      <c r="AX47" s="4">
        <v>167</v>
      </c>
      <c r="AY47" s="4">
        <v>17173</v>
      </c>
      <c r="AZ47" s="4">
        <v>1056</v>
      </c>
      <c r="BA47" s="4">
        <v>29945239</v>
      </c>
      <c r="BB47" s="4">
        <v>2758</v>
      </c>
      <c r="BC47" s="4">
        <v>30854374</v>
      </c>
      <c r="BD47" s="4">
        <v>25429</v>
      </c>
      <c r="BE47" s="4">
        <v>48307287</v>
      </c>
      <c r="BF47" s="4">
        <v>55346</v>
      </c>
      <c r="BG47" s="4">
        <v>665964954</v>
      </c>
      <c r="BH47" s="4">
        <v>38212</v>
      </c>
      <c r="BI47" s="4">
        <v>174911711</v>
      </c>
      <c r="BJ47" s="4">
        <v>4501</v>
      </c>
      <c r="BK47" s="4">
        <v>122556105</v>
      </c>
      <c r="BL47" s="4">
        <v>505372</v>
      </c>
      <c r="BM47" s="4">
        <v>39122727302</v>
      </c>
      <c r="BN47" s="4">
        <v>30180</v>
      </c>
      <c r="BO47" s="4">
        <v>67106627</v>
      </c>
      <c r="BP47" s="4">
        <v>10213</v>
      </c>
      <c r="BQ47" s="4">
        <v>1822744</v>
      </c>
      <c r="BR47" s="4">
        <v>518</v>
      </c>
      <c r="BS47" s="4">
        <v>1262942</v>
      </c>
      <c r="BT47" s="4">
        <v>3264</v>
      </c>
      <c r="BU47" s="4">
        <v>6637143</v>
      </c>
      <c r="BV47" s="4">
        <v>69527</v>
      </c>
      <c r="BW47" s="4">
        <v>117603939</v>
      </c>
      <c r="BX47" s="4">
        <v>18730</v>
      </c>
      <c r="BY47" s="4">
        <v>35827706</v>
      </c>
      <c r="BZ47" s="4">
        <v>12593</v>
      </c>
      <c r="CA47" s="4">
        <v>71384131</v>
      </c>
      <c r="CB47" s="4">
        <v>7277</v>
      </c>
      <c r="CC47" s="4">
        <v>1469482</v>
      </c>
      <c r="CD47" s="4">
        <v>4934</v>
      </c>
      <c r="CE47" s="4">
        <v>29961141</v>
      </c>
      <c r="CF47" s="4">
        <v>112964</v>
      </c>
      <c r="CG47" s="4">
        <v>340937226</v>
      </c>
      <c r="CH47" s="4">
        <v>2011</v>
      </c>
      <c r="CI47" s="4">
        <v>16346009</v>
      </c>
      <c r="CJ47" s="4">
        <v>15333</v>
      </c>
      <c r="CK47" s="4">
        <v>74501982</v>
      </c>
      <c r="CL47" s="4">
        <v>6903</v>
      </c>
      <c r="CM47" s="4">
        <v>10560521</v>
      </c>
      <c r="CN47" s="4">
        <v>209350</v>
      </c>
      <c r="CO47" s="4">
        <v>197791560</v>
      </c>
      <c r="CP47" s="4">
        <v>3371</v>
      </c>
      <c r="CQ47" s="4">
        <v>3772078</v>
      </c>
      <c r="CR47" s="4">
        <v>3629</v>
      </c>
      <c r="CS47" s="4">
        <v>12086792</v>
      </c>
      <c r="CT47" s="4">
        <v>617</v>
      </c>
      <c r="CU47" s="4">
        <v>1411203</v>
      </c>
      <c r="CV47" s="4">
        <v>1406</v>
      </c>
      <c r="CW47" s="4">
        <v>4187090</v>
      </c>
      <c r="CX47" s="4">
        <v>462</v>
      </c>
      <c r="CY47" s="4">
        <v>1141799</v>
      </c>
      <c r="CZ47" s="4">
        <v>8666</v>
      </c>
      <c r="DA47" s="4">
        <v>16956704</v>
      </c>
      <c r="DB47" s="4">
        <v>706</v>
      </c>
      <c r="DC47" s="4">
        <v>157114</v>
      </c>
      <c r="DD47" s="4">
        <v>23499</v>
      </c>
      <c r="DE47" s="4">
        <v>45454164</v>
      </c>
      <c r="DF47" s="4">
        <v>50514</v>
      </c>
      <c r="DG47" s="4">
        <v>606406286</v>
      </c>
      <c r="DH47" s="4">
        <v>1397</v>
      </c>
      <c r="DI47" s="4">
        <v>10443604</v>
      </c>
      <c r="DJ47" s="4">
        <v>1</v>
      </c>
      <c r="DK47" s="4">
        <v>16006</v>
      </c>
      <c r="DL47" s="4">
        <v>760</v>
      </c>
      <c r="DM47" s="4">
        <v>24778144</v>
      </c>
      <c r="DN47" s="4">
        <v>0</v>
      </c>
      <c r="DO47" s="4">
        <v>0</v>
      </c>
      <c r="DP47" s="4">
        <v>634</v>
      </c>
      <c r="DQ47" s="4">
        <v>3862839</v>
      </c>
      <c r="DR47" s="4">
        <v>364</v>
      </c>
      <c r="DS47" s="4">
        <v>307739</v>
      </c>
      <c r="DT47" s="4">
        <v>287823</v>
      </c>
      <c r="DU47" s="5">
        <v>-1094840602</v>
      </c>
    </row>
    <row r="48" spans="1:125" ht="11.25">
      <c r="A48" s="6">
        <v>80000</v>
      </c>
      <c r="B48" s="7" t="s">
        <v>66</v>
      </c>
      <c r="C48" s="4">
        <v>89999</v>
      </c>
      <c r="D48" s="4">
        <v>407013</v>
      </c>
      <c r="E48" s="4">
        <v>35284258615</v>
      </c>
      <c r="F48" s="4">
        <v>-738810534</v>
      </c>
      <c r="G48" s="4">
        <v>34545448082</v>
      </c>
      <c r="H48" s="4">
        <v>0</v>
      </c>
      <c r="I48" s="4">
        <v>6479494387</v>
      </c>
      <c r="J48" s="4">
        <v>28074130218</v>
      </c>
      <c r="K48" s="4">
        <v>1203626965</v>
      </c>
      <c r="L48" s="4">
        <v>365909</v>
      </c>
      <c r="M48" s="4">
        <v>27671923353</v>
      </c>
      <c r="N48" s="4">
        <v>337374</v>
      </c>
      <c r="O48" s="4">
        <v>776211498</v>
      </c>
      <c r="P48" s="4">
        <v>194685</v>
      </c>
      <c r="Q48" s="4">
        <v>545599238</v>
      </c>
      <c r="R48" s="4">
        <v>199911</v>
      </c>
      <c r="S48" s="4">
        <v>189531364</v>
      </c>
      <c r="T48" s="4">
        <v>1855</v>
      </c>
      <c r="U48" s="4">
        <v>67691895</v>
      </c>
      <c r="V48" s="4">
        <v>61563</v>
      </c>
      <c r="W48" s="4">
        <v>1829519200</v>
      </c>
      <c r="X48" s="4">
        <v>26460</v>
      </c>
      <c r="Y48" s="4">
        <v>188924389</v>
      </c>
      <c r="Z48" s="4">
        <v>121726</v>
      </c>
      <c r="AA48" s="4">
        <v>1256435481</v>
      </c>
      <c r="AB48" s="4">
        <v>47301</v>
      </c>
      <c r="AC48" s="4">
        <v>100937132</v>
      </c>
      <c r="AD48" s="4">
        <v>4641</v>
      </c>
      <c r="AE48" s="4">
        <v>40423012</v>
      </c>
      <c r="AF48" s="4">
        <v>5203</v>
      </c>
      <c r="AG48" s="4">
        <v>21268259</v>
      </c>
      <c r="AH48" s="4">
        <v>37055</v>
      </c>
      <c r="AI48" s="4">
        <v>579871391</v>
      </c>
      <c r="AJ48" s="4">
        <v>47062</v>
      </c>
      <c r="AK48" s="4">
        <v>2264183587</v>
      </c>
      <c r="AL48" s="4">
        <v>83663</v>
      </c>
      <c r="AM48" s="4">
        <v>1738194270</v>
      </c>
      <c r="AN48" s="4">
        <v>29353</v>
      </c>
      <c r="AO48" s="4">
        <v>344221238</v>
      </c>
      <c r="AP48" s="4">
        <v>33676</v>
      </c>
      <c r="AQ48" s="4">
        <v>213795056</v>
      </c>
      <c r="AR48" s="4">
        <v>23589</v>
      </c>
      <c r="AS48" s="4">
        <v>556399669</v>
      </c>
      <c r="AT48" s="4">
        <v>15968</v>
      </c>
      <c r="AU48" s="4">
        <v>136576434</v>
      </c>
      <c r="AV48" s="4">
        <v>4503</v>
      </c>
      <c r="AW48" s="4">
        <v>69346560</v>
      </c>
      <c r="AX48" s="4">
        <v>210</v>
      </c>
      <c r="AY48" s="4">
        <v>272018</v>
      </c>
      <c r="AZ48" s="4">
        <v>1054</v>
      </c>
      <c r="BA48" s="4">
        <v>42765182</v>
      </c>
      <c r="BB48" s="4">
        <v>2407</v>
      </c>
      <c r="BC48" s="4">
        <v>32930735</v>
      </c>
      <c r="BD48" s="4">
        <v>19086</v>
      </c>
      <c r="BE48" s="4">
        <v>49249635</v>
      </c>
      <c r="BF48" s="4">
        <v>43207</v>
      </c>
      <c r="BG48" s="4">
        <v>536096550</v>
      </c>
      <c r="BH48" s="4">
        <v>39077</v>
      </c>
      <c r="BI48" s="4">
        <v>173121570</v>
      </c>
      <c r="BJ48" s="4">
        <v>4143</v>
      </c>
      <c r="BK48" s="4">
        <v>111383846</v>
      </c>
      <c r="BL48" s="4">
        <v>406908</v>
      </c>
      <c r="BM48" s="4">
        <v>35628067806</v>
      </c>
      <c r="BN48" s="4">
        <v>20928</v>
      </c>
      <c r="BO48" s="4">
        <v>50565311</v>
      </c>
      <c r="BP48" s="4">
        <v>259</v>
      </c>
      <c r="BQ48" s="4">
        <v>557431</v>
      </c>
      <c r="BR48" s="4">
        <v>0</v>
      </c>
      <c r="BS48" s="4">
        <v>0</v>
      </c>
      <c r="BT48" s="4">
        <v>3057</v>
      </c>
      <c r="BU48" s="4">
        <v>8114306</v>
      </c>
      <c r="BV48" s="4">
        <v>59641</v>
      </c>
      <c r="BW48" s="4">
        <v>124057250</v>
      </c>
      <c r="BX48" s="4">
        <v>20667</v>
      </c>
      <c r="BY48" s="4">
        <v>41417446</v>
      </c>
      <c r="BZ48" s="4">
        <v>13542</v>
      </c>
      <c r="CA48" s="4">
        <v>86316687</v>
      </c>
      <c r="CB48" s="4">
        <v>4701</v>
      </c>
      <c r="CC48" s="4">
        <v>1297061</v>
      </c>
      <c r="CD48" s="4">
        <v>5341</v>
      </c>
      <c r="CE48" s="4">
        <v>40468250</v>
      </c>
      <c r="CF48" s="4">
        <v>89187</v>
      </c>
      <c r="CG48" s="4">
        <v>365250010</v>
      </c>
      <c r="CH48" s="4">
        <v>934</v>
      </c>
      <c r="CI48" s="4">
        <v>23055983</v>
      </c>
      <c r="CJ48" s="4">
        <v>16461</v>
      </c>
      <c r="CK48" s="4">
        <v>70762889</v>
      </c>
      <c r="CL48" s="4">
        <v>6296</v>
      </c>
      <c r="CM48" s="4">
        <v>7377316</v>
      </c>
      <c r="CN48" s="4">
        <v>176265</v>
      </c>
      <c r="CO48" s="4">
        <v>172583068</v>
      </c>
      <c r="CP48" s="4">
        <v>3079</v>
      </c>
      <c r="CQ48" s="4">
        <v>2671096</v>
      </c>
      <c r="CR48" s="4">
        <v>3413</v>
      </c>
      <c r="CS48" s="4">
        <v>12382873</v>
      </c>
      <c r="CT48" s="4">
        <v>1336</v>
      </c>
      <c r="CU48" s="4">
        <v>3647623</v>
      </c>
      <c r="CV48" s="4">
        <v>903</v>
      </c>
      <c r="CW48" s="4">
        <v>1657972</v>
      </c>
      <c r="CX48" s="4">
        <v>451</v>
      </c>
      <c r="CY48" s="4">
        <v>1921735</v>
      </c>
      <c r="CZ48" s="4">
        <v>6450</v>
      </c>
      <c r="DA48" s="4">
        <v>20190114</v>
      </c>
      <c r="DB48" s="4">
        <v>1050</v>
      </c>
      <c r="DC48" s="4">
        <v>981970</v>
      </c>
      <c r="DD48" s="4">
        <v>15927</v>
      </c>
      <c r="DE48" s="4">
        <v>40675415</v>
      </c>
      <c r="DF48" s="4">
        <v>40416</v>
      </c>
      <c r="DG48" s="4">
        <v>504675037</v>
      </c>
      <c r="DH48" s="4">
        <v>642</v>
      </c>
      <c r="DI48" s="4">
        <v>13794043</v>
      </c>
      <c r="DJ48" s="4">
        <v>2</v>
      </c>
      <c r="DK48" s="4">
        <v>14521</v>
      </c>
      <c r="DL48" s="4">
        <v>772</v>
      </c>
      <c r="DM48" s="4">
        <v>14613659</v>
      </c>
      <c r="DN48" s="4">
        <v>259</v>
      </c>
      <c r="DO48" s="4">
        <v>-311384</v>
      </c>
      <c r="DP48" s="4">
        <v>1159</v>
      </c>
      <c r="DQ48" s="4">
        <v>11996294</v>
      </c>
      <c r="DR48" s="4">
        <v>136</v>
      </c>
      <c r="DS48" s="4">
        <v>1801046</v>
      </c>
      <c r="DT48" s="4">
        <v>236719</v>
      </c>
      <c r="DU48" s="5">
        <v>-964680303</v>
      </c>
    </row>
    <row r="49" spans="1:125" ht="11.25">
      <c r="A49" s="6">
        <v>90000</v>
      </c>
      <c r="B49" s="7" t="s">
        <v>66</v>
      </c>
      <c r="C49" s="4">
        <v>99999</v>
      </c>
      <c r="D49" s="4">
        <v>307401</v>
      </c>
      <c r="E49" s="4">
        <v>29709521639</v>
      </c>
      <c r="F49" s="4">
        <v>-571029603</v>
      </c>
      <c r="G49" s="4">
        <v>29138492036</v>
      </c>
      <c r="H49" s="4">
        <v>0</v>
      </c>
      <c r="I49" s="4">
        <v>5284859741</v>
      </c>
      <c r="J49" s="4">
        <v>23860868285</v>
      </c>
      <c r="K49" s="4">
        <v>1133163492</v>
      </c>
      <c r="L49" s="4">
        <v>279401</v>
      </c>
      <c r="M49" s="4">
        <v>23314000050</v>
      </c>
      <c r="N49" s="4">
        <v>267772</v>
      </c>
      <c r="O49" s="4">
        <v>582486569</v>
      </c>
      <c r="P49" s="4">
        <v>159304</v>
      </c>
      <c r="Q49" s="4">
        <v>511592828</v>
      </c>
      <c r="R49" s="4">
        <v>142930</v>
      </c>
      <c r="S49" s="4">
        <v>155587558</v>
      </c>
      <c r="T49" s="4">
        <v>659</v>
      </c>
      <c r="U49" s="4">
        <v>13228915</v>
      </c>
      <c r="V49" s="4">
        <v>53210</v>
      </c>
      <c r="W49" s="4">
        <v>1753918098</v>
      </c>
      <c r="X49" s="4">
        <v>20860</v>
      </c>
      <c r="Y49" s="4">
        <v>99069085</v>
      </c>
      <c r="Z49" s="4">
        <v>101010</v>
      </c>
      <c r="AA49" s="4">
        <v>1148939767</v>
      </c>
      <c r="AB49" s="4">
        <v>40725</v>
      </c>
      <c r="AC49" s="4">
        <v>89455264</v>
      </c>
      <c r="AD49" s="4">
        <v>2844</v>
      </c>
      <c r="AE49" s="4">
        <v>16600046</v>
      </c>
      <c r="AF49" s="4">
        <v>4295</v>
      </c>
      <c r="AG49" s="4">
        <v>22089319</v>
      </c>
      <c r="AH49" s="4">
        <v>28889</v>
      </c>
      <c r="AI49" s="4">
        <v>519582554</v>
      </c>
      <c r="AJ49" s="4">
        <v>34851</v>
      </c>
      <c r="AK49" s="4">
        <v>1573539097</v>
      </c>
      <c r="AL49" s="4">
        <v>58470</v>
      </c>
      <c r="AM49" s="4">
        <v>1285403312</v>
      </c>
      <c r="AN49" s="4">
        <v>20225</v>
      </c>
      <c r="AO49" s="4">
        <v>306164166</v>
      </c>
      <c r="AP49" s="4">
        <v>29018</v>
      </c>
      <c r="AQ49" s="4">
        <v>192833213</v>
      </c>
      <c r="AR49" s="4">
        <v>18995</v>
      </c>
      <c r="AS49" s="4">
        <v>415126800</v>
      </c>
      <c r="AT49" s="4">
        <v>14485</v>
      </c>
      <c r="AU49" s="4">
        <v>144995862</v>
      </c>
      <c r="AV49" s="4">
        <v>2647</v>
      </c>
      <c r="AW49" s="4">
        <v>43722654</v>
      </c>
      <c r="AX49" s="4">
        <v>324</v>
      </c>
      <c r="AY49" s="4">
        <v>651085</v>
      </c>
      <c r="AZ49" s="4">
        <v>204</v>
      </c>
      <c r="BA49" s="4">
        <v>1238638</v>
      </c>
      <c r="BB49" s="4">
        <v>1529</v>
      </c>
      <c r="BC49" s="4">
        <v>26125342</v>
      </c>
      <c r="BD49" s="4">
        <v>12635</v>
      </c>
      <c r="BE49" s="4">
        <v>24235190</v>
      </c>
      <c r="BF49" s="4">
        <v>31700</v>
      </c>
      <c r="BG49" s="4">
        <v>387989690</v>
      </c>
      <c r="BH49" s="4">
        <v>28622</v>
      </c>
      <c r="BI49" s="4">
        <v>133454711</v>
      </c>
      <c r="BJ49" s="4">
        <v>4510</v>
      </c>
      <c r="BK49" s="4">
        <v>66653088</v>
      </c>
      <c r="BL49" s="4">
        <v>306883</v>
      </c>
      <c r="BM49" s="4">
        <v>29957343766</v>
      </c>
      <c r="BN49" s="4">
        <v>17172</v>
      </c>
      <c r="BO49" s="4">
        <v>38838419</v>
      </c>
      <c r="BP49" s="4">
        <v>2</v>
      </c>
      <c r="BQ49" s="4">
        <v>55</v>
      </c>
      <c r="BR49" s="4">
        <v>140</v>
      </c>
      <c r="BS49" s="4">
        <v>252374</v>
      </c>
      <c r="BT49" s="4">
        <v>2546</v>
      </c>
      <c r="BU49" s="4">
        <v>6897190</v>
      </c>
      <c r="BV49" s="4">
        <v>51470</v>
      </c>
      <c r="BW49" s="4">
        <v>117977383</v>
      </c>
      <c r="BX49" s="4">
        <v>16854</v>
      </c>
      <c r="BY49" s="4">
        <v>29123007</v>
      </c>
      <c r="BZ49" s="4">
        <v>11751</v>
      </c>
      <c r="CA49" s="4">
        <v>87978533</v>
      </c>
      <c r="CB49" s="4">
        <v>4062</v>
      </c>
      <c r="CC49" s="4">
        <v>3235167</v>
      </c>
      <c r="CD49" s="4">
        <v>3738</v>
      </c>
      <c r="CE49" s="4">
        <v>34598176</v>
      </c>
      <c r="CF49" s="4">
        <v>73743</v>
      </c>
      <c r="CG49" s="4">
        <v>323186576</v>
      </c>
      <c r="CH49" s="4">
        <v>610</v>
      </c>
      <c r="CI49" s="4">
        <v>26921005</v>
      </c>
      <c r="CJ49" s="4">
        <v>13413</v>
      </c>
      <c r="CK49" s="4">
        <v>46096845</v>
      </c>
      <c r="CL49" s="4">
        <v>6465</v>
      </c>
      <c r="CM49" s="4">
        <v>12162041</v>
      </c>
      <c r="CN49" s="4">
        <v>130697</v>
      </c>
      <c r="CO49" s="4">
        <v>143172918</v>
      </c>
      <c r="CP49" s="4">
        <v>2542</v>
      </c>
      <c r="CQ49" s="4">
        <v>2904234</v>
      </c>
      <c r="CR49" s="4">
        <v>3778</v>
      </c>
      <c r="CS49" s="4">
        <v>22187392</v>
      </c>
      <c r="CT49" s="4">
        <v>173</v>
      </c>
      <c r="CU49" s="4">
        <v>2570433</v>
      </c>
      <c r="CV49" s="4">
        <v>1149</v>
      </c>
      <c r="CW49" s="4">
        <v>9218653</v>
      </c>
      <c r="CX49" s="4">
        <v>302</v>
      </c>
      <c r="CY49" s="4">
        <v>1674698</v>
      </c>
      <c r="CZ49" s="4">
        <v>6927</v>
      </c>
      <c r="DA49" s="4">
        <v>16970515</v>
      </c>
      <c r="DB49" s="4">
        <v>579</v>
      </c>
      <c r="DC49" s="4">
        <v>65441</v>
      </c>
      <c r="DD49" s="4">
        <v>11408</v>
      </c>
      <c r="DE49" s="4">
        <v>22743419</v>
      </c>
      <c r="DF49" s="4">
        <v>30393</v>
      </c>
      <c r="DG49" s="4">
        <v>371922132</v>
      </c>
      <c r="DH49" s="4">
        <v>453</v>
      </c>
      <c r="DI49" s="4">
        <v>9703600</v>
      </c>
      <c r="DJ49" s="4">
        <v>0</v>
      </c>
      <c r="DK49" s="4">
        <v>0</v>
      </c>
      <c r="DL49" s="4">
        <v>904</v>
      </c>
      <c r="DM49" s="4">
        <v>6681412</v>
      </c>
      <c r="DN49" s="4">
        <v>31</v>
      </c>
      <c r="DO49" s="4">
        <v>223030</v>
      </c>
      <c r="DP49" s="4">
        <v>95</v>
      </c>
      <c r="DQ49" s="4">
        <v>275403</v>
      </c>
      <c r="DR49" s="4">
        <v>390</v>
      </c>
      <c r="DS49" s="4">
        <v>34344</v>
      </c>
      <c r="DT49" s="4">
        <v>176777</v>
      </c>
      <c r="DU49" s="5">
        <v>-717347176</v>
      </c>
    </row>
    <row r="50" spans="1:125" ht="11.25">
      <c r="A50" s="6">
        <v>100000</v>
      </c>
      <c r="B50" s="7" t="s">
        <v>66</v>
      </c>
      <c r="C50" s="4">
        <v>149999</v>
      </c>
      <c r="D50" s="4">
        <v>774206</v>
      </c>
      <c r="E50" s="4">
        <v>94237061976</v>
      </c>
      <c r="F50" s="4">
        <v>-1540303583</v>
      </c>
      <c r="G50" s="4">
        <v>92720650518</v>
      </c>
      <c r="H50" s="4">
        <v>0</v>
      </c>
      <c r="I50" s="4">
        <v>15836633224</v>
      </c>
      <c r="J50" s="4">
        <v>76909497305</v>
      </c>
      <c r="K50" s="4">
        <v>4372056383</v>
      </c>
      <c r="L50" s="4">
        <v>692715</v>
      </c>
      <c r="M50" s="4">
        <v>71208403105</v>
      </c>
      <c r="N50" s="4">
        <v>698171</v>
      </c>
      <c r="O50" s="4">
        <v>2175699047</v>
      </c>
      <c r="P50" s="4">
        <v>461397</v>
      </c>
      <c r="Q50" s="4">
        <v>1735957535</v>
      </c>
      <c r="R50" s="4">
        <v>358359</v>
      </c>
      <c r="S50" s="4">
        <v>435749251</v>
      </c>
      <c r="T50" s="4">
        <v>2828</v>
      </c>
      <c r="U50" s="4">
        <v>151511602</v>
      </c>
      <c r="V50" s="4">
        <v>125375</v>
      </c>
      <c r="W50" s="4">
        <v>5543623231</v>
      </c>
      <c r="X50" s="4">
        <v>55886</v>
      </c>
      <c r="Y50" s="4">
        <v>342116766</v>
      </c>
      <c r="Z50" s="4">
        <v>303515</v>
      </c>
      <c r="AA50" s="4">
        <v>4918929661</v>
      </c>
      <c r="AB50" s="4">
        <v>123861</v>
      </c>
      <c r="AC50" s="4">
        <v>282099773</v>
      </c>
      <c r="AD50" s="4">
        <v>12564</v>
      </c>
      <c r="AE50" s="4">
        <v>128391019</v>
      </c>
      <c r="AF50" s="4">
        <v>14142</v>
      </c>
      <c r="AG50" s="4">
        <v>84396001</v>
      </c>
      <c r="AH50" s="4">
        <v>80185</v>
      </c>
      <c r="AI50" s="4">
        <v>1733249253</v>
      </c>
      <c r="AJ50" s="4">
        <v>103356</v>
      </c>
      <c r="AK50" s="4">
        <v>6574396020</v>
      </c>
      <c r="AL50" s="4">
        <v>151942</v>
      </c>
      <c r="AM50" s="4">
        <v>4043636070</v>
      </c>
      <c r="AN50" s="4">
        <v>70770</v>
      </c>
      <c r="AO50" s="4">
        <v>1208602702</v>
      </c>
      <c r="AP50" s="4">
        <v>79271</v>
      </c>
      <c r="AQ50" s="4">
        <v>536662299</v>
      </c>
      <c r="AR50" s="4">
        <v>72409</v>
      </c>
      <c r="AS50" s="4">
        <v>2538835266</v>
      </c>
      <c r="AT50" s="4">
        <v>56958</v>
      </c>
      <c r="AU50" s="4">
        <v>684744110</v>
      </c>
      <c r="AV50" s="4">
        <v>14104</v>
      </c>
      <c r="AW50" s="4">
        <v>304463528</v>
      </c>
      <c r="AX50" s="4">
        <v>1568</v>
      </c>
      <c r="AY50" s="4">
        <v>10736320</v>
      </c>
      <c r="AZ50" s="4">
        <v>2200</v>
      </c>
      <c r="BA50" s="4">
        <v>51616595</v>
      </c>
      <c r="BB50" s="4">
        <v>5438</v>
      </c>
      <c r="BC50" s="4">
        <v>141380334</v>
      </c>
      <c r="BD50" s="4">
        <v>25623</v>
      </c>
      <c r="BE50" s="4">
        <v>59114809</v>
      </c>
      <c r="BF50" s="4">
        <v>83004</v>
      </c>
      <c r="BG50" s="4">
        <v>1100212961</v>
      </c>
      <c r="BH50" s="4">
        <v>86370</v>
      </c>
      <c r="BI50" s="4">
        <v>663798526</v>
      </c>
      <c r="BJ50" s="4">
        <v>9668</v>
      </c>
      <c r="BK50" s="4">
        <v>368743837</v>
      </c>
      <c r="BL50" s="4">
        <v>773627</v>
      </c>
      <c r="BM50" s="4">
        <v>95304796343</v>
      </c>
      <c r="BN50" s="4">
        <v>46450</v>
      </c>
      <c r="BO50" s="4">
        <v>113406590</v>
      </c>
      <c r="BP50" s="4">
        <v>586</v>
      </c>
      <c r="BQ50" s="4">
        <v>495241</v>
      </c>
      <c r="BR50" s="4">
        <v>1330</v>
      </c>
      <c r="BS50" s="4">
        <v>2822925</v>
      </c>
      <c r="BT50" s="4">
        <v>6541</v>
      </c>
      <c r="BU50" s="4">
        <v>22968313</v>
      </c>
      <c r="BV50" s="4">
        <v>138812</v>
      </c>
      <c r="BW50" s="4">
        <v>344035811</v>
      </c>
      <c r="BX50" s="4">
        <v>49035</v>
      </c>
      <c r="BY50" s="4">
        <v>107951508</v>
      </c>
      <c r="BZ50" s="4">
        <v>39082</v>
      </c>
      <c r="CA50" s="4">
        <v>393263072</v>
      </c>
      <c r="CB50" s="4">
        <v>10747</v>
      </c>
      <c r="CC50" s="4">
        <v>2992884</v>
      </c>
      <c r="CD50" s="4">
        <v>10873</v>
      </c>
      <c r="CE50" s="4">
        <v>164981119</v>
      </c>
      <c r="CF50" s="4">
        <v>200768</v>
      </c>
      <c r="CG50" s="4">
        <v>1163031172</v>
      </c>
      <c r="CH50" s="4">
        <v>3542</v>
      </c>
      <c r="CI50" s="4">
        <v>89186653</v>
      </c>
      <c r="CJ50" s="4">
        <v>46174</v>
      </c>
      <c r="CK50" s="4">
        <v>197500006</v>
      </c>
      <c r="CL50" s="4">
        <v>17971</v>
      </c>
      <c r="CM50" s="4">
        <v>30311173</v>
      </c>
      <c r="CN50" s="4">
        <v>330837</v>
      </c>
      <c r="CO50" s="4">
        <v>433662923</v>
      </c>
      <c r="CP50" s="4">
        <v>8857</v>
      </c>
      <c r="CQ50" s="4">
        <v>9094089</v>
      </c>
      <c r="CR50" s="4">
        <v>12453</v>
      </c>
      <c r="CS50" s="4">
        <v>47354936</v>
      </c>
      <c r="CT50" s="4">
        <v>2206</v>
      </c>
      <c r="CU50" s="4">
        <v>21091739</v>
      </c>
      <c r="CV50" s="4">
        <v>2508</v>
      </c>
      <c r="CW50" s="4">
        <v>15445957</v>
      </c>
      <c r="CX50" s="4">
        <v>556</v>
      </c>
      <c r="CY50" s="4">
        <v>4855393</v>
      </c>
      <c r="CZ50" s="4">
        <v>25591</v>
      </c>
      <c r="DA50" s="4">
        <v>101747225</v>
      </c>
      <c r="DB50" s="4">
        <v>1884</v>
      </c>
      <c r="DC50" s="4">
        <v>3383224</v>
      </c>
      <c r="DD50" s="4">
        <v>24134</v>
      </c>
      <c r="DE50" s="4">
        <v>56021298</v>
      </c>
      <c r="DF50" s="4">
        <v>79317</v>
      </c>
      <c r="DG50" s="4">
        <v>1058273825</v>
      </c>
      <c r="DH50" s="4">
        <v>706</v>
      </c>
      <c r="DI50" s="4">
        <v>64699421</v>
      </c>
      <c r="DJ50" s="4">
        <v>76</v>
      </c>
      <c r="DK50" s="4">
        <v>1572677</v>
      </c>
      <c r="DL50" s="4">
        <v>2185</v>
      </c>
      <c r="DM50" s="4">
        <v>43794143</v>
      </c>
      <c r="DN50" s="4">
        <v>31</v>
      </c>
      <c r="DO50" s="4">
        <v>4750957</v>
      </c>
      <c r="DP50" s="4">
        <v>1922</v>
      </c>
      <c r="DQ50" s="4">
        <v>31134946</v>
      </c>
      <c r="DR50" s="4">
        <v>391</v>
      </c>
      <c r="DS50" s="4">
        <v>9314201</v>
      </c>
      <c r="DT50" s="4">
        <v>452008</v>
      </c>
      <c r="DU50" s="5">
        <v>-2158425099</v>
      </c>
    </row>
    <row r="51" spans="1:125" ht="11.25">
      <c r="A51" s="6">
        <v>150000</v>
      </c>
      <c r="B51" s="7" t="s">
        <v>66</v>
      </c>
      <c r="C51" s="4">
        <v>199999</v>
      </c>
      <c r="D51" s="4">
        <v>285515</v>
      </c>
      <c r="E51" s="4">
        <v>49632497473</v>
      </c>
      <c r="F51" s="4">
        <v>-654421891</v>
      </c>
      <c r="G51" s="4">
        <v>48978075582</v>
      </c>
      <c r="H51" s="4">
        <v>0</v>
      </c>
      <c r="I51" s="4">
        <v>7399904684</v>
      </c>
      <c r="J51" s="4">
        <v>41592812213</v>
      </c>
      <c r="K51" s="4">
        <v>2844059596</v>
      </c>
      <c r="L51" s="4">
        <v>250714</v>
      </c>
      <c r="M51" s="4">
        <v>34579878235</v>
      </c>
      <c r="N51" s="4">
        <v>263620</v>
      </c>
      <c r="O51" s="4">
        <v>1270026424</v>
      </c>
      <c r="P51" s="4">
        <v>212003</v>
      </c>
      <c r="Q51" s="4">
        <v>1196568819</v>
      </c>
      <c r="R51" s="4">
        <v>123385</v>
      </c>
      <c r="S51" s="4">
        <v>224925095</v>
      </c>
      <c r="T51" s="4">
        <v>518</v>
      </c>
      <c r="U51" s="4">
        <v>20410467</v>
      </c>
      <c r="V51" s="4">
        <v>58520</v>
      </c>
      <c r="W51" s="4">
        <v>3514052360</v>
      </c>
      <c r="X51" s="4">
        <v>17076</v>
      </c>
      <c r="Y51" s="4">
        <v>123060062</v>
      </c>
      <c r="Z51" s="4">
        <v>145625</v>
      </c>
      <c r="AA51" s="4">
        <v>3952024083</v>
      </c>
      <c r="AB51" s="4">
        <v>59162</v>
      </c>
      <c r="AC51" s="4">
        <v>133435355</v>
      </c>
      <c r="AD51" s="4">
        <v>6795</v>
      </c>
      <c r="AE51" s="4">
        <v>59006786</v>
      </c>
      <c r="AF51" s="4">
        <v>8046</v>
      </c>
      <c r="AG51" s="4">
        <v>62929935</v>
      </c>
      <c r="AH51" s="4">
        <v>29633</v>
      </c>
      <c r="AI51" s="4">
        <v>902314998</v>
      </c>
      <c r="AJ51" s="4">
        <v>39581</v>
      </c>
      <c r="AK51" s="4">
        <v>3253009661</v>
      </c>
      <c r="AL51" s="4">
        <v>53098</v>
      </c>
      <c r="AM51" s="4">
        <v>1687861757</v>
      </c>
      <c r="AN51" s="4">
        <v>36901</v>
      </c>
      <c r="AO51" s="4">
        <v>935011211</v>
      </c>
      <c r="AP51" s="4">
        <v>16241</v>
      </c>
      <c r="AQ51" s="4">
        <v>185937635</v>
      </c>
      <c r="AR51" s="4">
        <v>46710</v>
      </c>
      <c r="AS51" s="4">
        <v>2285971989</v>
      </c>
      <c r="AT51" s="4">
        <v>34862</v>
      </c>
      <c r="AU51" s="4">
        <v>606819806</v>
      </c>
      <c r="AV51" s="4">
        <v>5874</v>
      </c>
      <c r="AW51" s="4">
        <v>141358600</v>
      </c>
      <c r="AX51" s="4">
        <v>416</v>
      </c>
      <c r="AY51" s="4">
        <v>1729264</v>
      </c>
      <c r="AZ51" s="4">
        <v>1273</v>
      </c>
      <c r="BA51" s="4">
        <v>44200288</v>
      </c>
      <c r="BB51" s="4">
        <v>1252</v>
      </c>
      <c r="BC51" s="4">
        <v>27754059</v>
      </c>
      <c r="BD51" s="4">
        <v>7282</v>
      </c>
      <c r="BE51" s="4">
        <v>19030076</v>
      </c>
      <c r="BF51" s="4">
        <v>35102</v>
      </c>
      <c r="BG51" s="4">
        <v>497140145</v>
      </c>
      <c r="BH51" s="4">
        <v>39312</v>
      </c>
      <c r="BI51" s="4">
        <v>406045490</v>
      </c>
      <c r="BJ51" s="4">
        <v>4052</v>
      </c>
      <c r="BK51" s="4">
        <v>236442344</v>
      </c>
      <c r="BL51" s="4">
        <v>285302</v>
      </c>
      <c r="BM51" s="4">
        <v>50351796379</v>
      </c>
      <c r="BN51" s="4">
        <v>14367</v>
      </c>
      <c r="BO51" s="4">
        <v>42205197</v>
      </c>
      <c r="BP51" s="4">
        <v>1</v>
      </c>
      <c r="BQ51" s="4">
        <v>2113</v>
      </c>
      <c r="BR51" s="4">
        <v>448</v>
      </c>
      <c r="BS51" s="4">
        <v>1472292</v>
      </c>
      <c r="BT51" s="4">
        <v>2910</v>
      </c>
      <c r="BU51" s="4">
        <v>9944105</v>
      </c>
      <c r="BV51" s="4">
        <v>67692</v>
      </c>
      <c r="BW51" s="4">
        <v>192637865</v>
      </c>
      <c r="BX51" s="4">
        <v>23800</v>
      </c>
      <c r="BY51" s="4">
        <v>52735405</v>
      </c>
      <c r="BZ51" s="4">
        <v>24678</v>
      </c>
      <c r="CA51" s="4">
        <v>359215790</v>
      </c>
      <c r="CB51" s="4">
        <v>2600</v>
      </c>
      <c r="CC51" s="4">
        <v>395436</v>
      </c>
      <c r="CD51" s="4">
        <v>5729</v>
      </c>
      <c r="CE51" s="4">
        <v>103371516</v>
      </c>
      <c r="CF51" s="4">
        <v>87418</v>
      </c>
      <c r="CG51" s="4">
        <v>766135192</v>
      </c>
      <c r="CH51" s="4">
        <v>771</v>
      </c>
      <c r="CI51" s="4">
        <v>13517115</v>
      </c>
      <c r="CJ51" s="4">
        <v>19633</v>
      </c>
      <c r="CK51" s="4">
        <v>117432558</v>
      </c>
      <c r="CL51" s="4">
        <v>8746</v>
      </c>
      <c r="CM51" s="4">
        <v>17488658</v>
      </c>
      <c r="CN51" s="4">
        <v>117677</v>
      </c>
      <c r="CO51" s="4">
        <v>218557776</v>
      </c>
      <c r="CP51" s="4">
        <v>5422</v>
      </c>
      <c r="CQ51" s="4">
        <v>5151925</v>
      </c>
      <c r="CR51" s="4">
        <v>6209</v>
      </c>
      <c r="CS51" s="4">
        <v>24747983</v>
      </c>
      <c r="CT51" s="4">
        <v>1970</v>
      </c>
      <c r="CU51" s="4">
        <v>4722456</v>
      </c>
      <c r="CV51" s="4">
        <v>664</v>
      </c>
      <c r="CW51" s="4">
        <v>3302743</v>
      </c>
      <c r="CX51" s="4">
        <v>253</v>
      </c>
      <c r="CY51" s="4">
        <v>2140853</v>
      </c>
      <c r="CZ51" s="4">
        <v>15533</v>
      </c>
      <c r="DA51" s="4">
        <v>53729858</v>
      </c>
      <c r="DB51" s="4">
        <v>385</v>
      </c>
      <c r="DC51" s="4">
        <v>1391027</v>
      </c>
      <c r="DD51" s="4">
        <v>6573</v>
      </c>
      <c r="DE51" s="4">
        <v>16684263</v>
      </c>
      <c r="DF51" s="4">
        <v>34165</v>
      </c>
      <c r="DG51" s="4">
        <v>483793511</v>
      </c>
      <c r="DH51" s="4">
        <v>261</v>
      </c>
      <c r="DI51" s="4">
        <v>17057419</v>
      </c>
      <c r="DJ51" s="4">
        <v>1</v>
      </c>
      <c r="DK51" s="4">
        <v>94378</v>
      </c>
      <c r="DL51" s="4">
        <v>982</v>
      </c>
      <c r="DM51" s="4">
        <v>39552093</v>
      </c>
      <c r="DN51" s="4">
        <v>1</v>
      </c>
      <c r="DO51" s="4">
        <v>299249</v>
      </c>
      <c r="DP51" s="4">
        <v>686</v>
      </c>
      <c r="DQ51" s="4">
        <v>3514658</v>
      </c>
      <c r="DR51" s="4">
        <v>120</v>
      </c>
      <c r="DS51" s="4">
        <v>48712</v>
      </c>
      <c r="DT51" s="4">
        <v>164977</v>
      </c>
      <c r="DU51" s="5">
        <v>-1020422507</v>
      </c>
    </row>
    <row r="52" spans="1:125" ht="11.25">
      <c r="A52" s="6">
        <v>200000</v>
      </c>
      <c r="B52" s="7" t="s">
        <v>66</v>
      </c>
      <c r="C52" s="4">
        <v>299999</v>
      </c>
      <c r="D52" s="4">
        <v>199675</v>
      </c>
      <c r="E52" s="4">
        <v>48503711412</v>
      </c>
      <c r="F52" s="4">
        <v>-535841714</v>
      </c>
      <c r="G52" s="4">
        <v>47967869697</v>
      </c>
      <c r="H52" s="4">
        <v>0</v>
      </c>
      <c r="I52" s="4">
        <v>6302248596</v>
      </c>
      <c r="J52" s="4">
        <v>41681594958</v>
      </c>
      <c r="K52" s="4">
        <v>3173821537</v>
      </c>
      <c r="L52" s="4">
        <v>168707</v>
      </c>
      <c r="M52" s="4">
        <v>30086497071</v>
      </c>
      <c r="N52" s="4">
        <v>188508</v>
      </c>
      <c r="O52" s="4">
        <v>1396321794</v>
      </c>
      <c r="P52" s="4">
        <v>162148</v>
      </c>
      <c r="Q52" s="4">
        <v>1403508273</v>
      </c>
      <c r="R52" s="4">
        <v>88786</v>
      </c>
      <c r="S52" s="4">
        <v>222124692</v>
      </c>
      <c r="T52" s="4">
        <v>653</v>
      </c>
      <c r="U52" s="4">
        <v>44255538</v>
      </c>
      <c r="V52" s="4">
        <v>43537</v>
      </c>
      <c r="W52" s="4">
        <v>4115561167</v>
      </c>
      <c r="X52" s="4">
        <v>12603</v>
      </c>
      <c r="Y52" s="4">
        <v>151741398</v>
      </c>
      <c r="Z52" s="4">
        <v>116376</v>
      </c>
      <c r="AA52" s="4">
        <v>5793808900</v>
      </c>
      <c r="AB52" s="4">
        <v>43147</v>
      </c>
      <c r="AC52" s="4">
        <v>103074016</v>
      </c>
      <c r="AD52" s="4">
        <v>6702</v>
      </c>
      <c r="AE52" s="4">
        <v>128791211</v>
      </c>
      <c r="AF52" s="4">
        <v>7908</v>
      </c>
      <c r="AG52" s="4">
        <v>67576567</v>
      </c>
      <c r="AH52" s="4">
        <v>20041</v>
      </c>
      <c r="AI52" s="4">
        <v>917032931</v>
      </c>
      <c r="AJ52" s="4">
        <v>27855</v>
      </c>
      <c r="AK52" s="4">
        <v>2680880561</v>
      </c>
      <c r="AL52" s="4">
        <v>35805</v>
      </c>
      <c r="AM52" s="4">
        <v>1268913684</v>
      </c>
      <c r="AN52" s="4">
        <v>30202</v>
      </c>
      <c r="AO52" s="4">
        <v>986641804</v>
      </c>
      <c r="AP52" s="4">
        <v>12349</v>
      </c>
      <c r="AQ52" s="4">
        <v>230562738</v>
      </c>
      <c r="AR52" s="4">
        <v>47847</v>
      </c>
      <c r="AS52" s="4">
        <v>3691647843</v>
      </c>
      <c r="AT52" s="4">
        <v>37776</v>
      </c>
      <c r="AU52" s="4">
        <v>782437336</v>
      </c>
      <c r="AV52" s="4">
        <v>6200</v>
      </c>
      <c r="AW52" s="4">
        <v>198365665</v>
      </c>
      <c r="AX52" s="4">
        <v>876</v>
      </c>
      <c r="AY52" s="4">
        <v>5068954</v>
      </c>
      <c r="AZ52" s="4">
        <v>986</v>
      </c>
      <c r="BA52" s="4">
        <v>57583851</v>
      </c>
      <c r="BB52" s="4">
        <v>2008</v>
      </c>
      <c r="BC52" s="4">
        <v>99508094</v>
      </c>
      <c r="BD52" s="4">
        <v>4370</v>
      </c>
      <c r="BE52" s="4">
        <v>11932623</v>
      </c>
      <c r="BF52" s="4">
        <v>28280</v>
      </c>
      <c r="BG52" s="4">
        <v>410671213</v>
      </c>
      <c r="BH52" s="4">
        <v>31402</v>
      </c>
      <c r="BI52" s="4">
        <v>458458217</v>
      </c>
      <c r="BJ52" s="4">
        <v>3733</v>
      </c>
      <c r="BK52" s="4">
        <v>316534740</v>
      </c>
      <c r="BL52" s="4">
        <v>199558</v>
      </c>
      <c r="BM52" s="4">
        <v>49352289543</v>
      </c>
      <c r="BN52" s="4">
        <v>8700</v>
      </c>
      <c r="BO52" s="4">
        <v>28145283</v>
      </c>
      <c r="BP52" s="4">
        <v>20</v>
      </c>
      <c r="BQ52" s="4">
        <v>40644</v>
      </c>
      <c r="BR52" s="4">
        <v>540</v>
      </c>
      <c r="BS52" s="4">
        <v>1442565</v>
      </c>
      <c r="BT52" s="4">
        <v>1621</v>
      </c>
      <c r="BU52" s="4">
        <v>7198698</v>
      </c>
      <c r="BV52" s="4">
        <v>55233</v>
      </c>
      <c r="BW52" s="4">
        <v>202267060</v>
      </c>
      <c r="BX52" s="4">
        <v>23331</v>
      </c>
      <c r="BY52" s="4">
        <v>60579253</v>
      </c>
      <c r="BZ52" s="4">
        <v>24488</v>
      </c>
      <c r="CA52" s="4">
        <v>454494197</v>
      </c>
      <c r="CB52" s="4">
        <v>1819</v>
      </c>
      <c r="CC52" s="4">
        <v>721150</v>
      </c>
      <c r="CD52" s="4">
        <v>4604</v>
      </c>
      <c r="CE52" s="4">
        <v>138320363</v>
      </c>
      <c r="CF52" s="4">
        <v>69783</v>
      </c>
      <c r="CG52" s="4">
        <v>899957923</v>
      </c>
      <c r="CH52" s="4">
        <v>829</v>
      </c>
      <c r="CI52" s="4">
        <v>13475878</v>
      </c>
      <c r="CJ52" s="4">
        <v>19049</v>
      </c>
      <c r="CK52" s="4">
        <v>161958607</v>
      </c>
      <c r="CL52" s="4">
        <v>8215</v>
      </c>
      <c r="CM52" s="4">
        <v>20119991</v>
      </c>
      <c r="CN52" s="4">
        <v>85650</v>
      </c>
      <c r="CO52" s="4">
        <v>216009745</v>
      </c>
      <c r="CP52" s="4">
        <v>5055</v>
      </c>
      <c r="CQ52" s="4">
        <v>5932089</v>
      </c>
      <c r="CR52" s="4">
        <v>5651</v>
      </c>
      <c r="CS52" s="4">
        <v>24533203</v>
      </c>
      <c r="CT52" s="4">
        <v>1635</v>
      </c>
      <c r="CU52" s="4">
        <v>4620927</v>
      </c>
      <c r="CV52" s="4">
        <v>252</v>
      </c>
      <c r="CW52" s="4">
        <v>969787</v>
      </c>
      <c r="CX52" s="4">
        <v>161</v>
      </c>
      <c r="CY52" s="4">
        <v>1478146</v>
      </c>
      <c r="CZ52" s="4">
        <v>16094</v>
      </c>
      <c r="DA52" s="4">
        <v>69517836</v>
      </c>
      <c r="DB52" s="4">
        <v>614</v>
      </c>
      <c r="DC52" s="4">
        <v>1293693</v>
      </c>
      <c r="DD52" s="4">
        <v>4131</v>
      </c>
      <c r="DE52" s="4">
        <v>11177813</v>
      </c>
      <c r="DF52" s="4">
        <v>27384</v>
      </c>
      <c r="DG52" s="4">
        <v>400246887</v>
      </c>
      <c r="DH52" s="4">
        <v>135</v>
      </c>
      <c r="DI52" s="4">
        <v>46406680</v>
      </c>
      <c r="DJ52" s="4">
        <v>74</v>
      </c>
      <c r="DK52" s="4">
        <v>2019884</v>
      </c>
      <c r="DL52" s="4">
        <v>1002</v>
      </c>
      <c r="DM52" s="4">
        <v>63726115</v>
      </c>
      <c r="DN52" s="4">
        <v>20</v>
      </c>
      <c r="DO52" s="4">
        <v>3755123</v>
      </c>
      <c r="DP52" s="4">
        <v>865</v>
      </c>
      <c r="DQ52" s="4">
        <v>5394169</v>
      </c>
      <c r="DR52" s="4">
        <v>17</v>
      </c>
      <c r="DS52" s="4">
        <v>1487</v>
      </c>
      <c r="DT52" s="4">
        <v>122850</v>
      </c>
      <c r="DU52" s="5">
        <v>-1056953535</v>
      </c>
    </row>
    <row r="53" spans="1:125" ht="11.25">
      <c r="A53" s="6">
        <v>300000</v>
      </c>
      <c r="B53" s="7" t="s">
        <v>66</v>
      </c>
      <c r="C53" s="4">
        <v>399999</v>
      </c>
      <c r="D53" s="4">
        <v>74772</v>
      </c>
      <c r="E53" s="4">
        <v>25808589747</v>
      </c>
      <c r="F53" s="4">
        <v>-170869179</v>
      </c>
      <c r="G53" s="4">
        <v>25637720569</v>
      </c>
      <c r="H53" s="4">
        <v>0</v>
      </c>
      <c r="I53" s="4">
        <v>2596849320</v>
      </c>
      <c r="J53" s="4">
        <v>23048680334</v>
      </c>
      <c r="K53" s="4">
        <v>1897121510</v>
      </c>
      <c r="L53" s="4">
        <v>61472</v>
      </c>
      <c r="M53" s="4">
        <v>14738908010</v>
      </c>
      <c r="N53" s="4">
        <v>71422</v>
      </c>
      <c r="O53" s="4">
        <v>805427849</v>
      </c>
      <c r="P53" s="4">
        <v>64450</v>
      </c>
      <c r="Q53" s="4">
        <v>812379813</v>
      </c>
      <c r="R53" s="4">
        <v>32832</v>
      </c>
      <c r="S53" s="4">
        <v>117528705</v>
      </c>
      <c r="T53" s="4">
        <v>182</v>
      </c>
      <c r="U53" s="4">
        <v>11256435</v>
      </c>
      <c r="V53" s="4">
        <v>17366</v>
      </c>
      <c r="W53" s="4">
        <v>2088433310</v>
      </c>
      <c r="X53" s="4">
        <v>4798</v>
      </c>
      <c r="Y53" s="4">
        <v>72922476</v>
      </c>
      <c r="Z53" s="4">
        <v>47083</v>
      </c>
      <c r="AA53" s="4">
        <v>3992883688</v>
      </c>
      <c r="AB53" s="4">
        <v>17339</v>
      </c>
      <c r="AC53" s="4">
        <v>42735757</v>
      </c>
      <c r="AD53" s="4">
        <v>2806</v>
      </c>
      <c r="AE53" s="4">
        <v>48611249</v>
      </c>
      <c r="AF53" s="4">
        <v>3765</v>
      </c>
      <c r="AG53" s="4">
        <v>31702724</v>
      </c>
      <c r="AH53" s="4">
        <v>6888</v>
      </c>
      <c r="AI53" s="4">
        <v>421618258</v>
      </c>
      <c r="AJ53" s="4">
        <v>9374</v>
      </c>
      <c r="AK53" s="4">
        <v>1024425809</v>
      </c>
      <c r="AL53" s="4">
        <v>12202</v>
      </c>
      <c r="AM53" s="4">
        <v>483224369</v>
      </c>
      <c r="AN53" s="4">
        <v>13079</v>
      </c>
      <c r="AO53" s="4">
        <v>561807930</v>
      </c>
      <c r="AP53" s="4">
        <v>5410</v>
      </c>
      <c r="AQ53" s="4">
        <v>126002240</v>
      </c>
      <c r="AR53" s="4">
        <v>24251</v>
      </c>
      <c r="AS53" s="4">
        <v>2654345575</v>
      </c>
      <c r="AT53" s="4">
        <v>18845</v>
      </c>
      <c r="AU53" s="4">
        <v>633165198</v>
      </c>
      <c r="AV53" s="4">
        <v>2216</v>
      </c>
      <c r="AW53" s="4">
        <v>118380914</v>
      </c>
      <c r="AX53" s="4">
        <v>227</v>
      </c>
      <c r="AY53" s="4">
        <v>3179790</v>
      </c>
      <c r="AZ53" s="4">
        <v>538</v>
      </c>
      <c r="BA53" s="4">
        <v>26585722</v>
      </c>
      <c r="BB53" s="4">
        <v>847</v>
      </c>
      <c r="BC53" s="4">
        <v>28295454</v>
      </c>
      <c r="BD53" s="4">
        <v>1459</v>
      </c>
      <c r="BE53" s="4">
        <v>4022775</v>
      </c>
      <c r="BF53" s="4">
        <v>11371</v>
      </c>
      <c r="BG53" s="4">
        <v>171216273</v>
      </c>
      <c r="BH53" s="4">
        <v>13757</v>
      </c>
      <c r="BI53" s="4">
        <v>267891551</v>
      </c>
      <c r="BJ53" s="4">
        <v>1485</v>
      </c>
      <c r="BK53" s="4">
        <v>180636488</v>
      </c>
      <c r="BL53" s="4">
        <v>74738</v>
      </c>
      <c r="BM53" s="4">
        <v>26205302854</v>
      </c>
      <c r="BN53" s="4">
        <v>3529</v>
      </c>
      <c r="BO53" s="4">
        <v>11438222</v>
      </c>
      <c r="BP53" s="4">
        <v>0</v>
      </c>
      <c r="BQ53" s="4">
        <v>0</v>
      </c>
      <c r="BR53" s="4">
        <v>269</v>
      </c>
      <c r="BS53" s="4">
        <v>647931</v>
      </c>
      <c r="BT53" s="4">
        <v>732</v>
      </c>
      <c r="BU53" s="4">
        <v>6315594</v>
      </c>
      <c r="BV53" s="4">
        <v>23533</v>
      </c>
      <c r="BW53" s="4">
        <v>92265222</v>
      </c>
      <c r="BX53" s="4">
        <v>10386</v>
      </c>
      <c r="BY53" s="4">
        <v>27491036</v>
      </c>
      <c r="BZ53" s="4">
        <v>10711</v>
      </c>
      <c r="CA53" s="4">
        <v>232798307</v>
      </c>
      <c r="CB53" s="4">
        <v>525</v>
      </c>
      <c r="CC53" s="4">
        <v>880750</v>
      </c>
      <c r="CD53" s="4">
        <v>2085</v>
      </c>
      <c r="CE53" s="4">
        <v>79311811</v>
      </c>
      <c r="CF53" s="4">
        <v>29457</v>
      </c>
      <c r="CG53" s="4">
        <v>454716744</v>
      </c>
      <c r="CH53" s="4">
        <v>288</v>
      </c>
      <c r="CI53" s="4">
        <v>7945541</v>
      </c>
      <c r="CJ53" s="4">
        <v>8740</v>
      </c>
      <c r="CK53" s="4">
        <v>87726043</v>
      </c>
      <c r="CL53" s="4">
        <v>3294</v>
      </c>
      <c r="CM53" s="4">
        <v>9414653</v>
      </c>
      <c r="CN53" s="4">
        <v>32004</v>
      </c>
      <c r="CO53" s="4">
        <v>114593757</v>
      </c>
      <c r="CP53" s="4">
        <v>1860</v>
      </c>
      <c r="CQ53" s="4">
        <v>1971145</v>
      </c>
      <c r="CR53" s="4">
        <v>2347</v>
      </c>
      <c r="CS53" s="4">
        <v>18402218</v>
      </c>
      <c r="CT53" s="4">
        <v>662</v>
      </c>
      <c r="CU53" s="4">
        <v>1145363</v>
      </c>
      <c r="CV53" s="4">
        <v>74</v>
      </c>
      <c r="CW53" s="4">
        <v>1472715</v>
      </c>
      <c r="CX53" s="4">
        <v>22</v>
      </c>
      <c r="CY53" s="4">
        <v>495677</v>
      </c>
      <c r="CZ53" s="4">
        <v>7814</v>
      </c>
      <c r="DA53" s="4">
        <v>52043019</v>
      </c>
      <c r="DB53" s="4">
        <v>198</v>
      </c>
      <c r="DC53" s="4">
        <v>459370</v>
      </c>
      <c r="DD53" s="4">
        <v>1408</v>
      </c>
      <c r="DE53" s="4">
        <v>3842254</v>
      </c>
      <c r="DF53" s="4">
        <v>11065</v>
      </c>
      <c r="DG53" s="4">
        <v>167436060</v>
      </c>
      <c r="DH53" s="4">
        <v>35</v>
      </c>
      <c r="DI53" s="4">
        <v>197814</v>
      </c>
      <c r="DJ53" s="4">
        <v>0</v>
      </c>
      <c r="DK53" s="4">
        <v>0</v>
      </c>
      <c r="DL53" s="4">
        <v>410</v>
      </c>
      <c r="DM53" s="4">
        <v>28973398</v>
      </c>
      <c r="DN53" s="4">
        <v>0</v>
      </c>
      <c r="DO53" s="4">
        <v>0</v>
      </c>
      <c r="DP53" s="4">
        <v>328</v>
      </c>
      <c r="DQ53" s="4">
        <v>5045880</v>
      </c>
      <c r="DR53" s="4">
        <v>10</v>
      </c>
      <c r="DS53" s="4">
        <v>228948</v>
      </c>
      <c r="DT53" s="4">
        <v>47191</v>
      </c>
      <c r="DU53" s="5">
        <v>-501985108</v>
      </c>
    </row>
    <row r="54" spans="1:125" ht="11.25">
      <c r="A54" s="6">
        <v>400000</v>
      </c>
      <c r="B54" s="7" t="s">
        <v>66</v>
      </c>
      <c r="C54" s="4">
        <v>499999</v>
      </c>
      <c r="D54" s="4">
        <v>36750</v>
      </c>
      <c r="E54" s="4">
        <v>16440720555</v>
      </c>
      <c r="F54" s="4">
        <v>-126192817</v>
      </c>
      <c r="G54" s="4">
        <v>16314527737</v>
      </c>
      <c r="H54" s="4">
        <v>0</v>
      </c>
      <c r="I54" s="4">
        <v>1342014775</v>
      </c>
      <c r="J54" s="4">
        <v>14980155966</v>
      </c>
      <c r="K54" s="4">
        <v>1271800837</v>
      </c>
      <c r="L54" s="4">
        <v>30439</v>
      </c>
      <c r="M54" s="4">
        <v>8788277271</v>
      </c>
      <c r="N54" s="4">
        <v>35164</v>
      </c>
      <c r="O54" s="4">
        <v>559112671</v>
      </c>
      <c r="P54" s="4">
        <v>32526</v>
      </c>
      <c r="Q54" s="4">
        <v>518524096</v>
      </c>
      <c r="R54" s="4">
        <v>16165</v>
      </c>
      <c r="S54" s="4">
        <v>87421797</v>
      </c>
      <c r="T54" s="4">
        <v>171</v>
      </c>
      <c r="U54" s="4">
        <v>27465956</v>
      </c>
      <c r="V54" s="4">
        <v>7401</v>
      </c>
      <c r="W54" s="4">
        <v>1050877928</v>
      </c>
      <c r="X54" s="4">
        <v>2172</v>
      </c>
      <c r="Y54" s="4">
        <v>35744277</v>
      </c>
      <c r="Z54" s="4">
        <v>24152</v>
      </c>
      <c r="AA54" s="4">
        <v>2870609781</v>
      </c>
      <c r="AB54" s="4">
        <v>8762</v>
      </c>
      <c r="AC54" s="4">
        <v>21769077</v>
      </c>
      <c r="AD54" s="4">
        <v>1411</v>
      </c>
      <c r="AE54" s="4">
        <v>30587899</v>
      </c>
      <c r="AF54" s="4">
        <v>2562</v>
      </c>
      <c r="AG54" s="4">
        <v>53440391</v>
      </c>
      <c r="AH54" s="4">
        <v>3434</v>
      </c>
      <c r="AI54" s="4">
        <v>261446557</v>
      </c>
      <c r="AJ54" s="4">
        <v>5186</v>
      </c>
      <c r="AK54" s="4">
        <v>735942825</v>
      </c>
      <c r="AL54" s="4">
        <v>6680</v>
      </c>
      <c r="AM54" s="4">
        <v>283558477</v>
      </c>
      <c r="AN54" s="4">
        <v>6891</v>
      </c>
      <c r="AO54" s="4">
        <v>371143512</v>
      </c>
      <c r="AP54" s="4">
        <v>2900</v>
      </c>
      <c r="AQ54" s="4">
        <v>67864722</v>
      </c>
      <c r="AR54" s="4">
        <v>13448</v>
      </c>
      <c r="AS54" s="4">
        <v>2098998180</v>
      </c>
      <c r="AT54" s="4">
        <v>10673</v>
      </c>
      <c r="AU54" s="4">
        <v>385998116</v>
      </c>
      <c r="AV54" s="4">
        <v>1578</v>
      </c>
      <c r="AW54" s="4">
        <v>100335756</v>
      </c>
      <c r="AX54" s="4">
        <v>151</v>
      </c>
      <c r="AY54" s="4">
        <v>3063326</v>
      </c>
      <c r="AZ54" s="4">
        <v>174</v>
      </c>
      <c r="BA54" s="4">
        <v>12238734</v>
      </c>
      <c r="BB54" s="4">
        <v>424</v>
      </c>
      <c r="BC54" s="4">
        <v>26296851</v>
      </c>
      <c r="BD54" s="4">
        <v>387</v>
      </c>
      <c r="BE54" s="4">
        <v>769081</v>
      </c>
      <c r="BF54" s="4">
        <v>5793</v>
      </c>
      <c r="BG54" s="4">
        <v>88665645</v>
      </c>
      <c r="BH54" s="4">
        <v>8013</v>
      </c>
      <c r="BI54" s="4">
        <v>213751522</v>
      </c>
      <c r="BJ54" s="4">
        <v>817</v>
      </c>
      <c r="BK54" s="4">
        <v>117766112</v>
      </c>
      <c r="BL54" s="4">
        <v>36733</v>
      </c>
      <c r="BM54" s="4">
        <v>16650687531</v>
      </c>
      <c r="BN54" s="4">
        <v>1744</v>
      </c>
      <c r="BO54" s="4">
        <v>5811477</v>
      </c>
      <c r="BP54" s="4">
        <v>1</v>
      </c>
      <c r="BQ54" s="4">
        <v>2113</v>
      </c>
      <c r="BR54" s="4">
        <v>133</v>
      </c>
      <c r="BS54" s="4">
        <v>257201</v>
      </c>
      <c r="BT54" s="4">
        <v>267</v>
      </c>
      <c r="BU54" s="4">
        <v>2723376</v>
      </c>
      <c r="BV54" s="4">
        <v>11155</v>
      </c>
      <c r="BW54" s="4">
        <v>50616400</v>
      </c>
      <c r="BX54" s="4">
        <v>4991</v>
      </c>
      <c r="BY54" s="4">
        <v>14926651</v>
      </c>
      <c r="BZ54" s="4">
        <v>4880</v>
      </c>
      <c r="CA54" s="4">
        <v>113856079</v>
      </c>
      <c r="CB54" s="4">
        <v>289</v>
      </c>
      <c r="CC54" s="4">
        <v>128975</v>
      </c>
      <c r="CD54" s="4">
        <v>916</v>
      </c>
      <c r="CE54" s="4">
        <v>33462255</v>
      </c>
      <c r="CF54" s="4">
        <v>14009</v>
      </c>
      <c r="CG54" s="4">
        <v>221906606</v>
      </c>
      <c r="CH54" s="4">
        <v>144</v>
      </c>
      <c r="CI54" s="4">
        <v>2112082</v>
      </c>
      <c r="CJ54" s="4">
        <v>5203</v>
      </c>
      <c r="CK54" s="4">
        <v>74740336</v>
      </c>
      <c r="CL54" s="4">
        <v>2059</v>
      </c>
      <c r="CM54" s="4">
        <v>9772576</v>
      </c>
      <c r="CN54" s="4">
        <v>15918</v>
      </c>
      <c r="CO54" s="4">
        <v>81626650</v>
      </c>
      <c r="CP54" s="4">
        <v>1108</v>
      </c>
      <c r="CQ54" s="4">
        <v>1257070</v>
      </c>
      <c r="CR54" s="4">
        <v>1669</v>
      </c>
      <c r="CS54" s="4">
        <v>16353278</v>
      </c>
      <c r="CT54" s="4">
        <v>491</v>
      </c>
      <c r="CU54" s="4">
        <v>681248</v>
      </c>
      <c r="CV54" s="4">
        <v>37</v>
      </c>
      <c r="CW54" s="4">
        <v>15724</v>
      </c>
      <c r="CX54" s="4">
        <v>99</v>
      </c>
      <c r="CY54" s="4">
        <v>638777</v>
      </c>
      <c r="CZ54" s="4">
        <v>4532</v>
      </c>
      <c r="DA54" s="4">
        <v>29156706</v>
      </c>
      <c r="DB54" s="4">
        <v>77</v>
      </c>
      <c r="DC54" s="4">
        <v>151260</v>
      </c>
      <c r="DD54" s="4">
        <v>386</v>
      </c>
      <c r="DE54" s="4">
        <v>769079</v>
      </c>
      <c r="DF54" s="4">
        <v>5687</v>
      </c>
      <c r="DG54" s="4">
        <v>87087583</v>
      </c>
      <c r="DH54" s="4">
        <v>17</v>
      </c>
      <c r="DI54" s="4">
        <v>27356</v>
      </c>
      <c r="DJ54" s="4">
        <v>2</v>
      </c>
      <c r="DK54" s="4">
        <v>16206</v>
      </c>
      <c r="DL54" s="4">
        <v>224</v>
      </c>
      <c r="DM54" s="4">
        <v>34597069</v>
      </c>
      <c r="DN54" s="4">
        <v>2</v>
      </c>
      <c r="DO54" s="4">
        <v>565050</v>
      </c>
      <c r="DP54" s="4">
        <v>200</v>
      </c>
      <c r="DQ54" s="4">
        <v>12898042</v>
      </c>
      <c r="DR54" s="4">
        <v>0</v>
      </c>
      <c r="DS54" s="4">
        <v>0</v>
      </c>
      <c r="DT54" s="4">
        <v>24022</v>
      </c>
      <c r="DU54" s="5">
        <v>-353169732</v>
      </c>
    </row>
    <row r="55" spans="1:125" ht="11.25">
      <c r="A55" s="6">
        <v>500000</v>
      </c>
      <c r="B55" s="7" t="s">
        <v>66</v>
      </c>
      <c r="C55" s="4">
        <v>999999</v>
      </c>
      <c r="D55" s="4">
        <v>59770</v>
      </c>
      <c r="E55" s="4">
        <v>41025447092</v>
      </c>
      <c r="F55" s="4">
        <v>-94681929</v>
      </c>
      <c r="G55" s="4">
        <v>40930765164</v>
      </c>
      <c r="H55" s="4">
        <v>0</v>
      </c>
      <c r="I55" s="4">
        <v>2447233160</v>
      </c>
      <c r="J55" s="4">
        <v>38495972642</v>
      </c>
      <c r="K55" s="4">
        <v>3374317894</v>
      </c>
      <c r="L55" s="4">
        <v>48429</v>
      </c>
      <c r="M55" s="4">
        <v>19853491034</v>
      </c>
      <c r="N55" s="4">
        <v>57800</v>
      </c>
      <c r="O55" s="4">
        <v>1415657521</v>
      </c>
      <c r="P55" s="4">
        <v>54790</v>
      </c>
      <c r="Q55" s="4">
        <v>1343841091</v>
      </c>
      <c r="R55" s="4">
        <v>27599</v>
      </c>
      <c r="S55" s="4">
        <v>192988461</v>
      </c>
      <c r="T55" s="4">
        <v>266</v>
      </c>
      <c r="U55" s="4">
        <v>21559000</v>
      </c>
      <c r="V55" s="4">
        <v>12277</v>
      </c>
      <c r="W55" s="4">
        <v>2473609158</v>
      </c>
      <c r="X55" s="4">
        <v>3878</v>
      </c>
      <c r="Y55" s="4">
        <v>89716101</v>
      </c>
      <c r="Z55" s="4">
        <v>40977</v>
      </c>
      <c r="AA55" s="4">
        <v>8904828597</v>
      </c>
      <c r="AB55" s="4">
        <v>13983</v>
      </c>
      <c r="AC55" s="4">
        <v>36814352</v>
      </c>
      <c r="AD55" s="4">
        <v>3358</v>
      </c>
      <c r="AE55" s="4">
        <v>134445284</v>
      </c>
      <c r="AF55" s="4">
        <v>5315</v>
      </c>
      <c r="AG55" s="4">
        <v>80413150</v>
      </c>
      <c r="AH55" s="4">
        <v>4862</v>
      </c>
      <c r="AI55" s="4">
        <v>504479814</v>
      </c>
      <c r="AJ55" s="4">
        <v>7007</v>
      </c>
      <c r="AK55" s="4">
        <v>1225633150</v>
      </c>
      <c r="AL55" s="4">
        <v>9455</v>
      </c>
      <c r="AM55" s="4">
        <v>380615579</v>
      </c>
      <c r="AN55" s="4">
        <v>13039</v>
      </c>
      <c r="AO55" s="4">
        <v>955432590</v>
      </c>
      <c r="AP55" s="4">
        <v>5194</v>
      </c>
      <c r="AQ55" s="4">
        <v>124490915</v>
      </c>
      <c r="AR55" s="4">
        <v>26263</v>
      </c>
      <c r="AS55" s="4">
        <v>6271361928</v>
      </c>
      <c r="AT55" s="4">
        <v>21028</v>
      </c>
      <c r="AU55" s="4">
        <v>1085489145</v>
      </c>
      <c r="AV55" s="4">
        <v>2895</v>
      </c>
      <c r="AW55" s="4">
        <v>241075686</v>
      </c>
      <c r="AX55" s="4">
        <v>325</v>
      </c>
      <c r="AY55" s="4">
        <v>8158071</v>
      </c>
      <c r="AZ55" s="4">
        <v>269</v>
      </c>
      <c r="BA55" s="4">
        <v>9811532</v>
      </c>
      <c r="BB55" s="4">
        <v>1017</v>
      </c>
      <c r="BC55" s="4">
        <v>63270343</v>
      </c>
      <c r="BD55" s="4">
        <v>440</v>
      </c>
      <c r="BE55" s="4">
        <v>1141625</v>
      </c>
      <c r="BF55" s="4">
        <v>9816</v>
      </c>
      <c r="BG55" s="4">
        <v>160188377</v>
      </c>
      <c r="BH55" s="4">
        <v>13169</v>
      </c>
      <c r="BI55" s="4">
        <v>528177918</v>
      </c>
      <c r="BJ55" s="4">
        <v>2110</v>
      </c>
      <c r="BK55" s="4">
        <v>475527230</v>
      </c>
      <c r="BL55" s="4">
        <v>59718</v>
      </c>
      <c r="BM55" s="4">
        <v>41429147333</v>
      </c>
      <c r="BN55" s="4">
        <v>2791</v>
      </c>
      <c r="BO55" s="4">
        <v>9317394</v>
      </c>
      <c r="BP55" s="4">
        <v>0</v>
      </c>
      <c r="BQ55" s="4">
        <v>0</v>
      </c>
      <c r="BR55" s="4">
        <v>270</v>
      </c>
      <c r="BS55" s="4">
        <v>573961</v>
      </c>
      <c r="BT55" s="4">
        <v>301</v>
      </c>
      <c r="BU55" s="4">
        <v>1650537</v>
      </c>
      <c r="BV55" s="4">
        <v>19266</v>
      </c>
      <c r="BW55" s="4">
        <v>101987598</v>
      </c>
      <c r="BX55" s="4">
        <v>9083</v>
      </c>
      <c r="BY55" s="4">
        <v>29364657</v>
      </c>
      <c r="BZ55" s="4">
        <v>7987</v>
      </c>
      <c r="CA55" s="4">
        <v>214055600</v>
      </c>
      <c r="CB55" s="4">
        <v>722</v>
      </c>
      <c r="CC55" s="4">
        <v>1956969</v>
      </c>
      <c r="CD55" s="4">
        <v>1936</v>
      </c>
      <c r="CE55" s="4">
        <v>104767316</v>
      </c>
      <c r="CF55" s="4">
        <v>24861</v>
      </c>
      <c r="CG55" s="4">
        <v>465860275</v>
      </c>
      <c r="CH55" s="4">
        <v>183</v>
      </c>
      <c r="CI55" s="4">
        <v>6809525</v>
      </c>
      <c r="CJ55" s="4">
        <v>10255</v>
      </c>
      <c r="CK55" s="4">
        <v>187422233</v>
      </c>
      <c r="CL55" s="4">
        <v>3185</v>
      </c>
      <c r="CM55" s="4">
        <v>33880105</v>
      </c>
      <c r="CN55" s="4">
        <v>27096</v>
      </c>
      <c r="CO55" s="4">
        <v>191480349</v>
      </c>
      <c r="CP55" s="4">
        <v>1949</v>
      </c>
      <c r="CQ55" s="4">
        <v>2859618</v>
      </c>
      <c r="CR55" s="4">
        <v>2630</v>
      </c>
      <c r="CS55" s="4">
        <v>52993768</v>
      </c>
      <c r="CT55" s="4">
        <v>1272</v>
      </c>
      <c r="CU55" s="4">
        <v>6660287</v>
      </c>
      <c r="CV55" s="4">
        <v>75</v>
      </c>
      <c r="CW55" s="4">
        <v>762729</v>
      </c>
      <c r="CX55" s="4">
        <v>19</v>
      </c>
      <c r="CY55" s="4">
        <v>340047</v>
      </c>
      <c r="CZ55" s="4">
        <v>8229</v>
      </c>
      <c r="DA55" s="4">
        <v>123004191</v>
      </c>
      <c r="DB55" s="4">
        <v>153</v>
      </c>
      <c r="DC55" s="4">
        <v>175377</v>
      </c>
      <c r="DD55" s="4">
        <v>423</v>
      </c>
      <c r="DE55" s="4">
        <v>1039381</v>
      </c>
      <c r="DF55" s="4">
        <v>9616</v>
      </c>
      <c r="DG55" s="4">
        <v>156982189</v>
      </c>
      <c r="DH55" s="4">
        <v>74</v>
      </c>
      <c r="DI55" s="4">
        <v>1120821</v>
      </c>
      <c r="DJ55" s="4">
        <v>11</v>
      </c>
      <c r="DK55" s="4">
        <v>2836392</v>
      </c>
      <c r="DL55" s="4">
        <v>400</v>
      </c>
      <c r="DM55" s="4">
        <v>55252119</v>
      </c>
      <c r="DN55" s="4">
        <v>2</v>
      </c>
      <c r="DO55" s="4">
        <v>1669658</v>
      </c>
      <c r="DP55" s="4">
        <v>456</v>
      </c>
      <c r="DQ55" s="4">
        <v>5464247</v>
      </c>
      <c r="DR55" s="4">
        <v>17</v>
      </c>
      <c r="DS55" s="4">
        <v>76730</v>
      </c>
      <c r="DT55" s="4">
        <v>39778</v>
      </c>
      <c r="DU55" s="5">
        <v>-826151266</v>
      </c>
    </row>
    <row r="56" spans="1:125" ht="11.25">
      <c r="A56" s="6">
        <v>1000000</v>
      </c>
      <c r="B56" s="7" t="s">
        <v>66</v>
      </c>
      <c r="C56" s="4">
        <v>1999999</v>
      </c>
      <c r="D56" s="4">
        <v>24337</v>
      </c>
      <c r="E56" s="4">
        <v>33532009226</v>
      </c>
      <c r="F56" s="4">
        <v>-89938764</v>
      </c>
      <c r="G56" s="4">
        <v>33442247510</v>
      </c>
      <c r="H56" s="4">
        <v>0</v>
      </c>
      <c r="I56" s="4">
        <v>1302911173</v>
      </c>
      <c r="J56" s="4">
        <v>32150433374</v>
      </c>
      <c r="K56" s="4">
        <v>2865564953</v>
      </c>
      <c r="L56" s="4">
        <v>19985</v>
      </c>
      <c r="M56" s="4">
        <v>14659684995</v>
      </c>
      <c r="N56" s="4">
        <v>23731</v>
      </c>
      <c r="O56" s="4">
        <v>1182275404</v>
      </c>
      <c r="P56" s="4">
        <v>22903</v>
      </c>
      <c r="Q56" s="4">
        <v>1074441333</v>
      </c>
      <c r="R56" s="4">
        <v>11869</v>
      </c>
      <c r="S56" s="4">
        <v>150376310</v>
      </c>
      <c r="T56" s="4">
        <v>63</v>
      </c>
      <c r="U56" s="4">
        <v>5388707</v>
      </c>
      <c r="V56" s="4">
        <v>4197</v>
      </c>
      <c r="W56" s="4">
        <v>1039218570</v>
      </c>
      <c r="X56" s="4">
        <v>1551</v>
      </c>
      <c r="Y56" s="4">
        <v>62650091</v>
      </c>
      <c r="Z56" s="4">
        <v>17970</v>
      </c>
      <c r="AA56" s="4">
        <v>9537713605</v>
      </c>
      <c r="AB56" s="4">
        <v>5139</v>
      </c>
      <c r="AC56" s="4">
        <v>13857161</v>
      </c>
      <c r="AD56" s="4">
        <v>1673</v>
      </c>
      <c r="AE56" s="4">
        <v>58323570</v>
      </c>
      <c r="AF56" s="4">
        <v>2559</v>
      </c>
      <c r="AG56" s="4">
        <v>53144886</v>
      </c>
      <c r="AH56" s="4">
        <v>1726</v>
      </c>
      <c r="AI56" s="4">
        <v>167940644</v>
      </c>
      <c r="AJ56" s="4">
        <v>2831</v>
      </c>
      <c r="AK56" s="4">
        <v>608321116</v>
      </c>
      <c r="AL56" s="4">
        <v>3594</v>
      </c>
      <c r="AM56" s="4">
        <v>185951407</v>
      </c>
      <c r="AN56" s="4">
        <v>5521</v>
      </c>
      <c r="AO56" s="4">
        <v>851807479</v>
      </c>
      <c r="AP56" s="4">
        <v>1882</v>
      </c>
      <c r="AQ56" s="4">
        <v>75555708</v>
      </c>
      <c r="AR56" s="4">
        <v>11669</v>
      </c>
      <c r="AS56" s="4">
        <v>5589352300</v>
      </c>
      <c r="AT56" s="4">
        <v>10060</v>
      </c>
      <c r="AU56" s="4">
        <v>987644066</v>
      </c>
      <c r="AV56" s="4">
        <v>1197</v>
      </c>
      <c r="AW56" s="4">
        <v>199637670</v>
      </c>
      <c r="AX56" s="4">
        <v>199</v>
      </c>
      <c r="AY56" s="4">
        <v>8631801</v>
      </c>
      <c r="AZ56" s="4">
        <v>174</v>
      </c>
      <c r="BA56" s="4">
        <v>21006397</v>
      </c>
      <c r="BB56" s="4">
        <v>464</v>
      </c>
      <c r="BC56" s="4">
        <v>44822996</v>
      </c>
      <c r="BD56" s="4">
        <v>208</v>
      </c>
      <c r="BE56" s="4">
        <v>665138</v>
      </c>
      <c r="BF56" s="4">
        <v>3705</v>
      </c>
      <c r="BG56" s="4">
        <v>63023868</v>
      </c>
      <c r="BH56" s="4">
        <v>5901</v>
      </c>
      <c r="BI56" s="4">
        <v>428706572</v>
      </c>
      <c r="BJ56" s="4">
        <v>875</v>
      </c>
      <c r="BK56" s="4">
        <v>275845956</v>
      </c>
      <c r="BL56" s="4">
        <v>24333</v>
      </c>
      <c r="BM56" s="4">
        <v>33699570290</v>
      </c>
      <c r="BN56" s="4">
        <v>855</v>
      </c>
      <c r="BO56" s="4">
        <v>2839186</v>
      </c>
      <c r="BP56" s="4">
        <v>5</v>
      </c>
      <c r="BQ56" s="4">
        <v>837</v>
      </c>
      <c r="BR56" s="4">
        <v>44</v>
      </c>
      <c r="BS56" s="4">
        <v>123399</v>
      </c>
      <c r="BT56" s="4">
        <v>123</v>
      </c>
      <c r="BU56" s="4">
        <v>956219</v>
      </c>
      <c r="BV56" s="4">
        <v>7436</v>
      </c>
      <c r="BW56" s="4">
        <v>48187651</v>
      </c>
      <c r="BX56" s="4">
        <v>3562</v>
      </c>
      <c r="BY56" s="4">
        <v>12847880</v>
      </c>
      <c r="BZ56" s="4">
        <v>2790</v>
      </c>
      <c r="CA56" s="4">
        <v>74413290</v>
      </c>
      <c r="CB56" s="4">
        <v>234</v>
      </c>
      <c r="CC56" s="4">
        <v>293311</v>
      </c>
      <c r="CD56" s="4">
        <v>796</v>
      </c>
      <c r="CE56" s="4">
        <v>51512418</v>
      </c>
      <c r="CF56" s="4">
        <v>9640</v>
      </c>
      <c r="CG56" s="4">
        <v>192510904</v>
      </c>
      <c r="CH56" s="4">
        <v>89</v>
      </c>
      <c r="CI56" s="4">
        <v>7190758</v>
      </c>
      <c r="CJ56" s="4">
        <v>5283</v>
      </c>
      <c r="CK56" s="4">
        <v>169988994</v>
      </c>
      <c r="CL56" s="4">
        <v>1860</v>
      </c>
      <c r="CM56" s="4">
        <v>28144719</v>
      </c>
      <c r="CN56" s="4">
        <v>11680</v>
      </c>
      <c r="CO56" s="4">
        <v>148100460</v>
      </c>
      <c r="CP56" s="4">
        <v>506</v>
      </c>
      <c r="CQ56" s="4">
        <v>925324</v>
      </c>
      <c r="CR56" s="4">
        <v>1344</v>
      </c>
      <c r="CS56" s="4">
        <v>36530190</v>
      </c>
      <c r="CT56" s="4">
        <v>576</v>
      </c>
      <c r="CU56" s="4">
        <v>4485303</v>
      </c>
      <c r="CV56" s="4">
        <v>24</v>
      </c>
      <c r="CW56" s="4">
        <v>119516</v>
      </c>
      <c r="CX56" s="4">
        <v>10</v>
      </c>
      <c r="CY56" s="4">
        <v>138664</v>
      </c>
      <c r="CZ56" s="4">
        <v>3424</v>
      </c>
      <c r="DA56" s="4">
        <v>83250743</v>
      </c>
      <c r="DB56" s="4">
        <v>110</v>
      </c>
      <c r="DC56" s="4">
        <v>349006</v>
      </c>
      <c r="DD56" s="4">
        <v>203</v>
      </c>
      <c r="DE56" s="4">
        <v>658775</v>
      </c>
      <c r="DF56" s="4">
        <v>3654</v>
      </c>
      <c r="DG56" s="4">
        <v>62147583</v>
      </c>
      <c r="DH56" s="4">
        <v>9</v>
      </c>
      <c r="DI56" s="4">
        <v>222760</v>
      </c>
      <c r="DJ56" s="4">
        <v>10</v>
      </c>
      <c r="DK56" s="4">
        <v>1453464</v>
      </c>
      <c r="DL56" s="4">
        <v>188</v>
      </c>
      <c r="DM56" s="4">
        <v>33330937</v>
      </c>
      <c r="DN56" s="4">
        <v>6</v>
      </c>
      <c r="DO56" s="4">
        <v>1327190</v>
      </c>
      <c r="DP56" s="4">
        <v>259</v>
      </c>
      <c r="DQ56" s="4">
        <v>3298850</v>
      </c>
      <c r="DR56" s="4">
        <v>6</v>
      </c>
      <c r="DS56" s="4">
        <v>1297798</v>
      </c>
      <c r="DT56" s="4">
        <v>16799</v>
      </c>
      <c r="DU56" s="5">
        <v>-579174931</v>
      </c>
    </row>
    <row r="57" spans="1:125" ht="11.25">
      <c r="A57" s="6">
        <v>2000000</v>
      </c>
      <c r="B57" s="7" t="s">
        <v>66</v>
      </c>
      <c r="C57" s="4">
        <v>2999999</v>
      </c>
      <c r="D57" s="4">
        <v>7417</v>
      </c>
      <c r="E57" s="4">
        <v>17962645143</v>
      </c>
      <c r="F57" s="4">
        <v>71032692</v>
      </c>
      <c r="G57" s="4">
        <v>18033677836</v>
      </c>
      <c r="H57" s="4">
        <v>0</v>
      </c>
      <c r="I57" s="4">
        <v>702104655</v>
      </c>
      <c r="J57" s="4">
        <v>17418557660</v>
      </c>
      <c r="K57" s="4">
        <v>1570168502</v>
      </c>
      <c r="L57" s="4">
        <v>6297</v>
      </c>
      <c r="M57" s="4">
        <v>7807562855</v>
      </c>
      <c r="N57" s="4">
        <v>7261</v>
      </c>
      <c r="O57" s="4">
        <v>592013385</v>
      </c>
      <c r="P57" s="4">
        <v>7156</v>
      </c>
      <c r="Q57" s="4">
        <v>560711913</v>
      </c>
      <c r="R57" s="4">
        <v>3700</v>
      </c>
      <c r="S57" s="4">
        <v>69965265</v>
      </c>
      <c r="T57" s="4">
        <v>25</v>
      </c>
      <c r="U57" s="4">
        <v>3934897</v>
      </c>
      <c r="V57" s="4">
        <v>1227</v>
      </c>
      <c r="W57" s="4">
        <v>398983600</v>
      </c>
      <c r="X57" s="4">
        <v>430</v>
      </c>
      <c r="Y57" s="4">
        <v>23342281</v>
      </c>
      <c r="Z57" s="4">
        <v>5722</v>
      </c>
      <c r="AA57" s="4">
        <v>5916904576</v>
      </c>
      <c r="AB57" s="4">
        <v>1445</v>
      </c>
      <c r="AC57" s="4">
        <v>3998335</v>
      </c>
      <c r="AD57" s="4">
        <v>569</v>
      </c>
      <c r="AE57" s="4">
        <v>28881484</v>
      </c>
      <c r="AF57" s="4">
        <v>847</v>
      </c>
      <c r="AG57" s="4">
        <v>26994948</v>
      </c>
      <c r="AH57" s="4">
        <v>423</v>
      </c>
      <c r="AI57" s="4">
        <v>45633241</v>
      </c>
      <c r="AJ57" s="4">
        <v>826</v>
      </c>
      <c r="AK57" s="4">
        <v>174974497</v>
      </c>
      <c r="AL57" s="4">
        <v>988</v>
      </c>
      <c r="AM57" s="4">
        <v>59034300</v>
      </c>
      <c r="AN57" s="4">
        <v>1678</v>
      </c>
      <c r="AO57" s="4">
        <v>267135500</v>
      </c>
      <c r="AP57" s="4">
        <v>562</v>
      </c>
      <c r="AQ57" s="4">
        <v>20516930</v>
      </c>
      <c r="AR57" s="4">
        <v>3643</v>
      </c>
      <c r="AS57" s="4">
        <v>2670939086</v>
      </c>
      <c r="AT57" s="4">
        <v>3286</v>
      </c>
      <c r="AU57" s="4">
        <v>491112984</v>
      </c>
      <c r="AV57" s="4">
        <v>389</v>
      </c>
      <c r="AW57" s="4">
        <v>102097376</v>
      </c>
      <c r="AX57" s="4">
        <v>81</v>
      </c>
      <c r="AY57" s="4">
        <v>5924558</v>
      </c>
      <c r="AZ57" s="4">
        <v>55</v>
      </c>
      <c r="BA57" s="4">
        <v>15881853</v>
      </c>
      <c r="BB57" s="4">
        <v>168</v>
      </c>
      <c r="BC57" s="4">
        <v>23053380</v>
      </c>
      <c r="BD57" s="4">
        <v>57</v>
      </c>
      <c r="BE57" s="4">
        <v>171559</v>
      </c>
      <c r="BF57" s="4">
        <v>950</v>
      </c>
      <c r="BG57" s="4">
        <v>16659949</v>
      </c>
      <c r="BH57" s="4">
        <v>1920</v>
      </c>
      <c r="BI57" s="4">
        <v>244524965</v>
      </c>
      <c r="BJ57" s="4">
        <v>289</v>
      </c>
      <c r="BK57" s="4">
        <v>202928466</v>
      </c>
      <c r="BL57" s="4">
        <v>7414</v>
      </c>
      <c r="BM57" s="4">
        <v>18000829069</v>
      </c>
      <c r="BN57" s="4">
        <v>235</v>
      </c>
      <c r="BO57" s="4">
        <v>750387</v>
      </c>
      <c r="BP57" s="4">
        <v>2</v>
      </c>
      <c r="BQ57" s="4">
        <v>9</v>
      </c>
      <c r="BR57" s="4">
        <v>9</v>
      </c>
      <c r="BS57" s="4">
        <v>24880</v>
      </c>
      <c r="BT57" s="4">
        <v>29</v>
      </c>
      <c r="BU57" s="4">
        <v>288508</v>
      </c>
      <c r="BV57" s="4">
        <v>2199</v>
      </c>
      <c r="BW57" s="4">
        <v>15429975</v>
      </c>
      <c r="BX57" s="4">
        <v>936</v>
      </c>
      <c r="BY57" s="4">
        <v>3545262</v>
      </c>
      <c r="BZ57" s="4">
        <v>683</v>
      </c>
      <c r="CA57" s="4">
        <v>16684878</v>
      </c>
      <c r="CB57" s="4">
        <v>74</v>
      </c>
      <c r="CC57" s="4">
        <v>142350</v>
      </c>
      <c r="CD57" s="4">
        <v>251</v>
      </c>
      <c r="CE57" s="4">
        <v>24348448</v>
      </c>
      <c r="CF57" s="4">
        <v>2869</v>
      </c>
      <c r="CG57" s="4">
        <v>64332608</v>
      </c>
      <c r="CH57" s="4">
        <v>34</v>
      </c>
      <c r="CI57" s="4">
        <v>2576486</v>
      </c>
      <c r="CJ57" s="4">
        <v>1921</v>
      </c>
      <c r="CK57" s="4">
        <v>95914533</v>
      </c>
      <c r="CL57" s="4">
        <v>662</v>
      </c>
      <c r="CM57" s="4">
        <v>15266385</v>
      </c>
      <c r="CN57" s="4">
        <v>3654</v>
      </c>
      <c r="CO57" s="4">
        <v>68648797</v>
      </c>
      <c r="CP57" s="4">
        <v>137</v>
      </c>
      <c r="CQ57" s="4">
        <v>2624311</v>
      </c>
      <c r="CR57" s="4">
        <v>456</v>
      </c>
      <c r="CS57" s="4">
        <v>18806816</v>
      </c>
      <c r="CT57" s="4">
        <v>222</v>
      </c>
      <c r="CU57" s="4">
        <v>1404622</v>
      </c>
      <c r="CV57" s="4">
        <v>8</v>
      </c>
      <c r="CW57" s="4">
        <v>60658</v>
      </c>
      <c r="CX57" s="4">
        <v>2</v>
      </c>
      <c r="CY57" s="4">
        <v>26371</v>
      </c>
      <c r="CZ57" s="4">
        <v>963</v>
      </c>
      <c r="DA57" s="4">
        <v>28709927</v>
      </c>
      <c r="DB57" s="4">
        <v>42</v>
      </c>
      <c r="DC57" s="4">
        <v>227573</v>
      </c>
      <c r="DD57" s="4">
        <v>55</v>
      </c>
      <c r="DE57" s="4">
        <v>171555</v>
      </c>
      <c r="DF57" s="4">
        <v>933</v>
      </c>
      <c r="DG57" s="4">
        <v>16324014</v>
      </c>
      <c r="DH57" s="4">
        <v>1</v>
      </c>
      <c r="DI57" s="4">
        <v>173568</v>
      </c>
      <c r="DJ57" s="4">
        <v>0</v>
      </c>
      <c r="DK57" s="4">
        <v>0</v>
      </c>
      <c r="DL57" s="4">
        <v>51</v>
      </c>
      <c r="DM57" s="4">
        <v>9900189</v>
      </c>
      <c r="DN57" s="4">
        <v>1</v>
      </c>
      <c r="DO57" s="4">
        <v>2894152</v>
      </c>
      <c r="DP57" s="4">
        <v>81</v>
      </c>
      <c r="DQ57" s="4">
        <v>1438425</v>
      </c>
      <c r="DR57" s="4">
        <v>2</v>
      </c>
      <c r="DS57" s="4">
        <v>2952219</v>
      </c>
      <c r="DT57" s="4">
        <v>5175</v>
      </c>
      <c r="DU57" s="5">
        <v>-260960040</v>
      </c>
    </row>
    <row r="58" spans="1:125" ht="11.25">
      <c r="A58" s="6">
        <v>3000000</v>
      </c>
      <c r="B58" s="7" t="s">
        <v>66</v>
      </c>
      <c r="C58" s="4">
        <v>3999999</v>
      </c>
      <c r="D58" s="4">
        <v>3519</v>
      </c>
      <c r="E58" s="4">
        <v>12078921966</v>
      </c>
      <c r="F58" s="4">
        <v>56451510</v>
      </c>
      <c r="G58" s="4">
        <v>12135373476</v>
      </c>
      <c r="H58" s="4">
        <v>0</v>
      </c>
      <c r="I58" s="4">
        <v>393863479</v>
      </c>
      <c r="J58" s="4">
        <v>11744053371</v>
      </c>
      <c r="K58" s="4">
        <v>1064005062</v>
      </c>
      <c r="L58" s="4">
        <v>2974</v>
      </c>
      <c r="M58" s="4">
        <v>4973670735</v>
      </c>
      <c r="N58" s="4">
        <v>3460</v>
      </c>
      <c r="O58" s="4">
        <v>442242829</v>
      </c>
      <c r="P58" s="4">
        <v>3394</v>
      </c>
      <c r="Q58" s="4">
        <v>350837504</v>
      </c>
      <c r="R58" s="4">
        <v>1822</v>
      </c>
      <c r="S58" s="4">
        <v>53199001</v>
      </c>
      <c r="T58" s="4">
        <v>10</v>
      </c>
      <c r="U58" s="4">
        <v>3708067</v>
      </c>
      <c r="V58" s="4">
        <v>548</v>
      </c>
      <c r="W58" s="4">
        <v>218513787</v>
      </c>
      <c r="X58" s="4">
        <v>231</v>
      </c>
      <c r="Y58" s="4">
        <v>25236135</v>
      </c>
      <c r="Z58" s="4">
        <v>2765</v>
      </c>
      <c r="AA58" s="4">
        <v>4575275503</v>
      </c>
      <c r="AB58" s="4">
        <v>657</v>
      </c>
      <c r="AC58" s="4">
        <v>2086401</v>
      </c>
      <c r="AD58" s="4">
        <v>291</v>
      </c>
      <c r="AE58" s="4">
        <v>29283418</v>
      </c>
      <c r="AF58" s="4">
        <v>411</v>
      </c>
      <c r="AG58" s="4">
        <v>37806572</v>
      </c>
      <c r="AH58" s="4">
        <v>186</v>
      </c>
      <c r="AI58" s="4">
        <v>26575506</v>
      </c>
      <c r="AJ58" s="4">
        <v>408</v>
      </c>
      <c r="AK58" s="4">
        <v>77146765</v>
      </c>
      <c r="AL58" s="4">
        <v>452</v>
      </c>
      <c r="AM58" s="4">
        <v>38459605</v>
      </c>
      <c r="AN58" s="4">
        <v>821</v>
      </c>
      <c r="AO58" s="4">
        <v>151585556</v>
      </c>
      <c r="AP58" s="4">
        <v>304</v>
      </c>
      <c r="AQ58" s="4">
        <v>11528075</v>
      </c>
      <c r="AR58" s="4">
        <v>1744</v>
      </c>
      <c r="AS58" s="4">
        <v>1840760786</v>
      </c>
      <c r="AT58" s="4">
        <v>1628</v>
      </c>
      <c r="AU58" s="4">
        <v>606338378</v>
      </c>
      <c r="AV58" s="4">
        <v>200</v>
      </c>
      <c r="AW58" s="4">
        <v>63233356</v>
      </c>
      <c r="AX58" s="4">
        <v>42</v>
      </c>
      <c r="AY58" s="4">
        <v>2488799</v>
      </c>
      <c r="AZ58" s="4">
        <v>30</v>
      </c>
      <c r="BA58" s="4">
        <v>7685124</v>
      </c>
      <c r="BB58" s="4">
        <v>82</v>
      </c>
      <c r="BC58" s="4">
        <v>14276181</v>
      </c>
      <c r="BD58" s="4">
        <v>18</v>
      </c>
      <c r="BE58" s="4">
        <v>58062</v>
      </c>
      <c r="BF58" s="4">
        <v>454</v>
      </c>
      <c r="BG58" s="4">
        <v>7913348</v>
      </c>
      <c r="BH58" s="4">
        <v>924</v>
      </c>
      <c r="BI58" s="4">
        <v>188448021</v>
      </c>
      <c r="BJ58" s="4">
        <v>172</v>
      </c>
      <c r="BK58" s="4">
        <v>169320240</v>
      </c>
      <c r="BL58" s="4">
        <v>3515</v>
      </c>
      <c r="BM58" s="4">
        <v>12095341325</v>
      </c>
      <c r="BN58" s="4">
        <v>111</v>
      </c>
      <c r="BO58" s="4">
        <v>368537</v>
      </c>
      <c r="BP58" s="4">
        <v>0</v>
      </c>
      <c r="BQ58" s="4">
        <v>0</v>
      </c>
      <c r="BR58" s="4">
        <v>4</v>
      </c>
      <c r="BS58" s="4">
        <v>12395</v>
      </c>
      <c r="BT58" s="4">
        <v>11</v>
      </c>
      <c r="BU58" s="4">
        <v>124105</v>
      </c>
      <c r="BV58" s="4">
        <v>1031</v>
      </c>
      <c r="BW58" s="4">
        <v>8359731</v>
      </c>
      <c r="BX58" s="4">
        <v>428</v>
      </c>
      <c r="BY58" s="4">
        <v>1574597</v>
      </c>
      <c r="BZ58" s="4">
        <v>278</v>
      </c>
      <c r="CA58" s="4">
        <v>6650716</v>
      </c>
      <c r="CB58" s="4">
        <v>38</v>
      </c>
      <c r="CC58" s="4">
        <v>100398</v>
      </c>
      <c r="CD58" s="4">
        <v>117</v>
      </c>
      <c r="CE58" s="4">
        <v>9465779</v>
      </c>
      <c r="CF58" s="4">
        <v>1339</v>
      </c>
      <c r="CG58" s="4">
        <v>30742700</v>
      </c>
      <c r="CH58" s="4">
        <v>21</v>
      </c>
      <c r="CI58" s="4">
        <v>5869938</v>
      </c>
      <c r="CJ58" s="4">
        <v>1046</v>
      </c>
      <c r="CK58" s="4">
        <v>54035457</v>
      </c>
      <c r="CL58" s="4">
        <v>362</v>
      </c>
      <c r="CM58" s="4">
        <v>10293781</v>
      </c>
      <c r="CN58" s="4">
        <v>1788</v>
      </c>
      <c r="CO58" s="4">
        <v>52234993</v>
      </c>
      <c r="CP58" s="4">
        <v>53</v>
      </c>
      <c r="CQ58" s="4">
        <v>217134</v>
      </c>
      <c r="CR58" s="4">
        <v>216</v>
      </c>
      <c r="CS58" s="4">
        <v>7982012</v>
      </c>
      <c r="CT58" s="4">
        <v>92</v>
      </c>
      <c r="CU58" s="4">
        <v>871738</v>
      </c>
      <c r="CV58" s="4">
        <v>3</v>
      </c>
      <c r="CW58" s="4">
        <v>63121</v>
      </c>
      <c r="CX58" s="4">
        <v>1</v>
      </c>
      <c r="CY58" s="4">
        <v>4989</v>
      </c>
      <c r="CZ58" s="4">
        <v>489</v>
      </c>
      <c r="DA58" s="4">
        <v>32067859</v>
      </c>
      <c r="DB58" s="4">
        <v>15</v>
      </c>
      <c r="DC58" s="4">
        <v>87023</v>
      </c>
      <c r="DD58" s="4">
        <v>18</v>
      </c>
      <c r="DE58" s="4">
        <v>58062</v>
      </c>
      <c r="DF58" s="4">
        <v>448</v>
      </c>
      <c r="DG58" s="4">
        <v>7779211</v>
      </c>
      <c r="DH58" s="4">
        <v>0</v>
      </c>
      <c r="DI58" s="4">
        <v>0</v>
      </c>
      <c r="DJ58" s="4">
        <v>0</v>
      </c>
      <c r="DK58" s="4">
        <v>0</v>
      </c>
      <c r="DL58" s="4">
        <v>26</v>
      </c>
      <c r="DM58" s="4">
        <v>22831360</v>
      </c>
      <c r="DN58" s="4">
        <v>0</v>
      </c>
      <c r="DO58" s="4">
        <v>0</v>
      </c>
      <c r="DP58" s="4">
        <v>59</v>
      </c>
      <c r="DQ58" s="4">
        <v>2638587</v>
      </c>
      <c r="DR58" s="4">
        <v>1</v>
      </c>
      <c r="DS58" s="4">
        <v>22883</v>
      </c>
      <c r="DT58" s="4">
        <v>2519</v>
      </c>
      <c r="DU58" s="5">
        <v>-195893996</v>
      </c>
    </row>
    <row r="59" spans="1:125" ht="11.25">
      <c r="A59" s="6">
        <v>4000000</v>
      </c>
      <c r="B59" s="7" t="s">
        <v>66</v>
      </c>
      <c r="C59" s="4">
        <v>4999999</v>
      </c>
      <c r="D59" s="4">
        <v>2051</v>
      </c>
      <c r="E59" s="4">
        <v>9132120736</v>
      </c>
      <c r="F59" s="4">
        <v>-1451341</v>
      </c>
      <c r="G59" s="4">
        <v>9130575176</v>
      </c>
      <c r="H59" s="4">
        <v>0</v>
      </c>
      <c r="I59" s="4">
        <v>312113426</v>
      </c>
      <c r="J59" s="4">
        <v>8821026369</v>
      </c>
      <c r="K59" s="4">
        <v>802701290</v>
      </c>
      <c r="L59" s="4">
        <v>1763</v>
      </c>
      <c r="M59" s="4">
        <v>3719585068</v>
      </c>
      <c r="N59" s="4">
        <v>2018</v>
      </c>
      <c r="O59" s="4">
        <v>247478781</v>
      </c>
      <c r="P59" s="4">
        <v>2002</v>
      </c>
      <c r="Q59" s="4">
        <v>277996299</v>
      </c>
      <c r="R59" s="4">
        <v>1058</v>
      </c>
      <c r="S59" s="4">
        <v>32823800</v>
      </c>
      <c r="T59" s="4">
        <v>4</v>
      </c>
      <c r="U59" s="4">
        <v>186117</v>
      </c>
      <c r="V59" s="4">
        <v>328</v>
      </c>
      <c r="W59" s="4">
        <v>120690711</v>
      </c>
      <c r="X59" s="4">
        <v>130</v>
      </c>
      <c r="Y59" s="4">
        <v>7293057</v>
      </c>
      <c r="Z59" s="4">
        <v>1627</v>
      </c>
      <c r="AA59" s="4">
        <v>3557546246</v>
      </c>
      <c r="AB59" s="4">
        <v>385</v>
      </c>
      <c r="AC59" s="4">
        <v>1078485</v>
      </c>
      <c r="AD59" s="4">
        <v>155</v>
      </c>
      <c r="AE59" s="4">
        <v>7768839</v>
      </c>
      <c r="AF59" s="4">
        <v>238</v>
      </c>
      <c r="AG59" s="4">
        <v>14843967</v>
      </c>
      <c r="AH59" s="4">
        <v>110</v>
      </c>
      <c r="AI59" s="4">
        <v>20990422</v>
      </c>
      <c r="AJ59" s="4">
        <v>226</v>
      </c>
      <c r="AK59" s="4">
        <v>50051653</v>
      </c>
      <c r="AL59" s="4">
        <v>254</v>
      </c>
      <c r="AM59" s="4">
        <v>16119823</v>
      </c>
      <c r="AN59" s="4">
        <v>434</v>
      </c>
      <c r="AO59" s="4">
        <v>88591126</v>
      </c>
      <c r="AP59" s="4">
        <v>155</v>
      </c>
      <c r="AQ59" s="4">
        <v>6675501</v>
      </c>
      <c r="AR59" s="4">
        <v>1009</v>
      </c>
      <c r="AS59" s="4">
        <v>1212356778</v>
      </c>
      <c r="AT59" s="4">
        <v>924</v>
      </c>
      <c r="AU59" s="4">
        <v>239914422</v>
      </c>
      <c r="AV59" s="4">
        <v>94</v>
      </c>
      <c r="AW59" s="4">
        <v>38104871</v>
      </c>
      <c r="AX59" s="4">
        <v>26</v>
      </c>
      <c r="AY59" s="4">
        <v>5006886</v>
      </c>
      <c r="AZ59" s="4">
        <v>13</v>
      </c>
      <c r="BA59" s="4">
        <v>1502275</v>
      </c>
      <c r="BB59" s="4">
        <v>43</v>
      </c>
      <c r="BC59" s="4">
        <v>4355187</v>
      </c>
      <c r="BD59" s="4">
        <v>6</v>
      </c>
      <c r="BE59" s="4">
        <v>26666</v>
      </c>
      <c r="BF59" s="4">
        <v>211</v>
      </c>
      <c r="BG59" s="4">
        <v>3680901</v>
      </c>
      <c r="BH59" s="4">
        <v>567</v>
      </c>
      <c r="BI59" s="4">
        <v>122209705</v>
      </c>
      <c r="BJ59" s="4">
        <v>87</v>
      </c>
      <c r="BK59" s="4">
        <v>50625517</v>
      </c>
      <c r="BL59" s="4">
        <v>2051</v>
      </c>
      <c r="BM59" s="4">
        <v>9136981879</v>
      </c>
      <c r="BN59" s="4">
        <v>64</v>
      </c>
      <c r="BO59" s="4">
        <v>216278</v>
      </c>
      <c r="BP59" s="4">
        <v>0</v>
      </c>
      <c r="BQ59" s="4">
        <v>0</v>
      </c>
      <c r="BR59" s="4">
        <v>4</v>
      </c>
      <c r="BS59" s="4">
        <v>9458</v>
      </c>
      <c r="BT59" s="4">
        <v>11</v>
      </c>
      <c r="BU59" s="4">
        <v>87394</v>
      </c>
      <c r="BV59" s="4">
        <v>597</v>
      </c>
      <c r="BW59" s="4">
        <v>5112651</v>
      </c>
      <c r="BX59" s="4">
        <v>235</v>
      </c>
      <c r="BY59" s="4">
        <v>906474</v>
      </c>
      <c r="BZ59" s="4">
        <v>173</v>
      </c>
      <c r="CA59" s="4">
        <v>3485994</v>
      </c>
      <c r="CB59" s="4">
        <v>23</v>
      </c>
      <c r="CC59" s="4">
        <v>14478</v>
      </c>
      <c r="CD59" s="4">
        <v>75</v>
      </c>
      <c r="CE59" s="4">
        <v>8996490</v>
      </c>
      <c r="CF59" s="4">
        <v>782</v>
      </c>
      <c r="CG59" s="4">
        <v>19151582</v>
      </c>
      <c r="CH59" s="4">
        <v>10</v>
      </c>
      <c r="CI59" s="4">
        <v>3922045</v>
      </c>
      <c r="CJ59" s="4">
        <v>662</v>
      </c>
      <c r="CK59" s="4">
        <v>34002378</v>
      </c>
      <c r="CL59" s="4">
        <v>241</v>
      </c>
      <c r="CM59" s="4">
        <v>7155450</v>
      </c>
      <c r="CN59" s="4">
        <v>1040</v>
      </c>
      <c r="CO59" s="4">
        <v>32396435</v>
      </c>
      <c r="CP59" s="4">
        <v>27</v>
      </c>
      <c r="CQ59" s="4">
        <v>27954</v>
      </c>
      <c r="CR59" s="4">
        <v>118</v>
      </c>
      <c r="CS59" s="4">
        <v>13165673</v>
      </c>
      <c r="CT59" s="4">
        <v>47</v>
      </c>
      <c r="CU59" s="4">
        <v>408018</v>
      </c>
      <c r="CV59" s="4">
        <v>1</v>
      </c>
      <c r="CW59" s="4">
        <v>15267</v>
      </c>
      <c r="CX59" s="4">
        <v>2</v>
      </c>
      <c r="CY59" s="4">
        <v>65998</v>
      </c>
      <c r="CZ59" s="4">
        <v>252</v>
      </c>
      <c r="DA59" s="4">
        <v>8626654</v>
      </c>
      <c r="DB59" s="4">
        <v>10</v>
      </c>
      <c r="DC59" s="4">
        <v>12551</v>
      </c>
      <c r="DD59" s="4">
        <v>6</v>
      </c>
      <c r="DE59" s="4">
        <v>26666</v>
      </c>
      <c r="DF59" s="4">
        <v>209</v>
      </c>
      <c r="DG59" s="4">
        <v>3646575</v>
      </c>
      <c r="DH59" s="4">
        <v>1</v>
      </c>
      <c r="DI59" s="4">
        <v>1646</v>
      </c>
      <c r="DJ59" s="4">
        <v>0</v>
      </c>
      <c r="DK59" s="4">
        <v>0</v>
      </c>
      <c r="DL59" s="4">
        <v>14</v>
      </c>
      <c r="DM59" s="4">
        <v>7954766</v>
      </c>
      <c r="DN59" s="4">
        <v>1</v>
      </c>
      <c r="DO59" s="4">
        <v>66</v>
      </c>
      <c r="DP59" s="4">
        <v>24</v>
      </c>
      <c r="DQ59" s="4">
        <v>659018</v>
      </c>
      <c r="DR59" s="4">
        <v>0</v>
      </c>
      <c r="DS59" s="4">
        <v>0</v>
      </c>
      <c r="DT59" s="4">
        <v>1467</v>
      </c>
      <c r="DU59" s="5">
        <v>-111406992</v>
      </c>
    </row>
    <row r="60" spans="1:125" ht="11.25">
      <c r="A60" s="1">
        <v>5000000</v>
      </c>
      <c r="B60" s="7" t="s">
        <v>67</v>
      </c>
      <c r="C60" s="4"/>
      <c r="D60" s="4">
        <v>6455</v>
      </c>
      <c r="E60" s="4">
        <v>100808301519</v>
      </c>
      <c r="F60" s="4">
        <v>-594277527</v>
      </c>
      <c r="G60" s="4">
        <v>100214023992</v>
      </c>
      <c r="H60" s="4">
        <v>0</v>
      </c>
      <c r="I60" s="4">
        <v>3577460133</v>
      </c>
      <c r="J60" s="4">
        <v>96524958900</v>
      </c>
      <c r="K60" s="4">
        <v>8871571219</v>
      </c>
      <c r="L60" s="4">
        <v>5513</v>
      </c>
      <c r="M60" s="4">
        <v>28783645346</v>
      </c>
      <c r="N60" s="4">
        <v>6396</v>
      </c>
      <c r="O60" s="4">
        <v>2675482411</v>
      </c>
      <c r="P60" s="4">
        <v>6358</v>
      </c>
      <c r="Q60" s="4">
        <v>2516744931</v>
      </c>
      <c r="R60" s="4">
        <v>3457</v>
      </c>
      <c r="S60" s="4">
        <v>313697735</v>
      </c>
      <c r="T60" s="4">
        <v>14</v>
      </c>
      <c r="U60" s="4">
        <v>11859191</v>
      </c>
      <c r="V60" s="4">
        <v>1059</v>
      </c>
      <c r="W60" s="4">
        <v>1225190477</v>
      </c>
      <c r="X60" s="4">
        <v>422</v>
      </c>
      <c r="Y60" s="4">
        <v>91101519</v>
      </c>
      <c r="Z60" s="4">
        <v>5389</v>
      </c>
      <c r="AA60" s="4">
        <v>55772914213</v>
      </c>
      <c r="AB60" s="4">
        <v>982</v>
      </c>
      <c r="AC60" s="4">
        <v>2773364</v>
      </c>
      <c r="AD60" s="4">
        <v>563</v>
      </c>
      <c r="AE60" s="4">
        <v>54445365</v>
      </c>
      <c r="AF60" s="4">
        <v>881</v>
      </c>
      <c r="AG60" s="4">
        <v>372819727</v>
      </c>
      <c r="AH60" s="4">
        <v>286</v>
      </c>
      <c r="AI60" s="4">
        <v>42597541</v>
      </c>
      <c r="AJ60" s="4">
        <v>738</v>
      </c>
      <c r="AK60" s="4">
        <v>287585989</v>
      </c>
      <c r="AL60" s="4">
        <v>838</v>
      </c>
      <c r="AM60" s="4">
        <v>72579742</v>
      </c>
      <c r="AN60" s="4">
        <v>1494</v>
      </c>
      <c r="AO60" s="4">
        <v>488228593</v>
      </c>
      <c r="AP60" s="4">
        <v>555</v>
      </c>
      <c r="AQ60" s="4">
        <v>40629469</v>
      </c>
      <c r="AR60" s="4">
        <v>3690</v>
      </c>
      <c r="AS60" s="4">
        <v>9284638711</v>
      </c>
      <c r="AT60" s="4">
        <v>3559</v>
      </c>
      <c r="AU60" s="4">
        <v>2227936873</v>
      </c>
      <c r="AV60" s="4">
        <v>358</v>
      </c>
      <c r="AW60" s="4">
        <v>261280976</v>
      </c>
      <c r="AX60" s="4">
        <v>141</v>
      </c>
      <c r="AY60" s="4">
        <v>20330215</v>
      </c>
      <c r="AZ60" s="4">
        <v>32</v>
      </c>
      <c r="BA60" s="4">
        <v>13094663</v>
      </c>
      <c r="BB60" s="4">
        <v>185</v>
      </c>
      <c r="BC60" s="4">
        <v>74861424</v>
      </c>
      <c r="BD60" s="4">
        <v>14</v>
      </c>
      <c r="BE60" s="4">
        <v>63329</v>
      </c>
      <c r="BF60" s="4">
        <v>702</v>
      </c>
      <c r="BG60" s="4">
        <v>12742520</v>
      </c>
      <c r="BH60" s="4">
        <v>2029</v>
      </c>
      <c r="BI60" s="4">
        <v>2415765949</v>
      </c>
      <c r="BJ60" s="4">
        <v>352</v>
      </c>
      <c r="BK60" s="4">
        <v>266642880</v>
      </c>
      <c r="BL60" s="4">
        <v>6452</v>
      </c>
      <c r="BM60" s="4">
        <v>100598721865</v>
      </c>
      <c r="BN60" s="4">
        <v>102</v>
      </c>
      <c r="BO60" s="4">
        <v>335581</v>
      </c>
      <c r="BP60" s="4">
        <v>1</v>
      </c>
      <c r="BQ60" s="4">
        <v>97</v>
      </c>
      <c r="BR60" s="4">
        <v>6</v>
      </c>
      <c r="BS60" s="4">
        <v>12955</v>
      </c>
      <c r="BT60" s="4">
        <v>12</v>
      </c>
      <c r="BU60" s="4">
        <v>94437</v>
      </c>
      <c r="BV60" s="4">
        <v>2130</v>
      </c>
      <c r="BW60" s="4">
        <v>44323391</v>
      </c>
      <c r="BX60" s="4">
        <v>753</v>
      </c>
      <c r="BY60" s="4">
        <v>3310578</v>
      </c>
      <c r="BZ60" s="4">
        <v>561</v>
      </c>
      <c r="CA60" s="4">
        <v>12803805</v>
      </c>
      <c r="CB60" s="4">
        <v>37</v>
      </c>
      <c r="CC60" s="4">
        <v>26063</v>
      </c>
      <c r="CD60" s="4">
        <v>211</v>
      </c>
      <c r="CE60" s="4">
        <v>24193397</v>
      </c>
      <c r="CF60" s="4">
        <v>2634</v>
      </c>
      <c r="CG60" s="4">
        <v>86063881</v>
      </c>
      <c r="CH60" s="4">
        <v>27</v>
      </c>
      <c r="CI60" s="4">
        <v>2302833</v>
      </c>
      <c r="CJ60" s="4">
        <v>2822</v>
      </c>
      <c r="CK60" s="4">
        <v>612875700</v>
      </c>
      <c r="CL60" s="4">
        <v>1025</v>
      </c>
      <c r="CM60" s="4">
        <v>137677317</v>
      </c>
      <c r="CN60" s="4">
        <v>3398</v>
      </c>
      <c r="CO60" s="4">
        <v>286628436</v>
      </c>
      <c r="CP60" s="4">
        <v>100</v>
      </c>
      <c r="CQ60" s="4">
        <v>2224091</v>
      </c>
      <c r="CR60" s="4">
        <v>530</v>
      </c>
      <c r="CS60" s="4">
        <v>306694696</v>
      </c>
      <c r="CT60" s="4">
        <v>224</v>
      </c>
      <c r="CU60" s="4">
        <v>3717440</v>
      </c>
      <c r="CV60" s="4">
        <v>2</v>
      </c>
      <c r="CW60" s="4">
        <v>16464</v>
      </c>
      <c r="CX60" s="4">
        <v>1</v>
      </c>
      <c r="CY60" s="4">
        <v>12505</v>
      </c>
      <c r="CZ60" s="4">
        <v>828</v>
      </c>
      <c r="DA60" s="4">
        <v>126765602</v>
      </c>
      <c r="DB60" s="4">
        <v>44</v>
      </c>
      <c r="DC60" s="4">
        <v>200066</v>
      </c>
      <c r="DD60" s="4">
        <v>14</v>
      </c>
      <c r="DE60" s="4">
        <v>63329</v>
      </c>
      <c r="DF60" s="4">
        <v>689</v>
      </c>
      <c r="DG60" s="4">
        <v>12528423</v>
      </c>
      <c r="DH60" s="4">
        <v>0</v>
      </c>
      <c r="DI60" s="4">
        <v>0</v>
      </c>
      <c r="DJ60" s="4">
        <v>1</v>
      </c>
      <c r="DK60" s="4">
        <v>36564</v>
      </c>
      <c r="DL60" s="4">
        <v>44</v>
      </c>
      <c r="DM60" s="4">
        <v>66183630</v>
      </c>
      <c r="DN60" s="4">
        <v>0</v>
      </c>
      <c r="DO60" s="4">
        <v>0</v>
      </c>
      <c r="DP60" s="4">
        <v>134</v>
      </c>
      <c r="DQ60" s="4">
        <v>12378336</v>
      </c>
      <c r="DR60" s="4">
        <v>0</v>
      </c>
      <c r="DS60" s="4">
        <v>0</v>
      </c>
      <c r="DT60" s="4">
        <v>4995</v>
      </c>
      <c r="DU60" s="5">
        <v>-1567797237</v>
      </c>
    </row>
    <row r="61" spans="1:125" ht="11.25">
      <c r="A61" s="1" t="s">
        <v>68</v>
      </c>
      <c r="B61" s="6"/>
      <c r="C61" s="4"/>
      <c r="D61" s="4">
        <f aca="true" t="shared" si="0" ref="D61:AI61">SUM(D2:D60)</f>
        <v>13440952</v>
      </c>
      <c r="E61" s="4">
        <f t="shared" si="0"/>
        <v>842116674311</v>
      </c>
      <c r="F61" s="4">
        <f t="shared" si="0"/>
        <v>-12590760504</v>
      </c>
      <c r="G61" s="4">
        <f t="shared" si="0"/>
        <v>829547000814</v>
      </c>
      <c r="H61" s="4">
        <f t="shared" si="0"/>
        <v>0</v>
      </c>
      <c r="I61" s="4">
        <f t="shared" si="0"/>
        <v>132006884997</v>
      </c>
      <c r="J61" s="4">
        <f t="shared" si="0"/>
        <v>706585807568</v>
      </c>
      <c r="K61" s="4">
        <f t="shared" si="0"/>
        <v>40369830766</v>
      </c>
      <c r="L61" s="4">
        <f t="shared" si="0"/>
        <v>11278720</v>
      </c>
      <c r="M61" s="4">
        <f t="shared" si="0"/>
        <v>555949471659</v>
      </c>
      <c r="N61" s="4">
        <f t="shared" si="0"/>
        <v>7347306</v>
      </c>
      <c r="O61" s="4">
        <f t="shared" si="0"/>
        <v>24659758045</v>
      </c>
      <c r="P61" s="4">
        <f t="shared" si="0"/>
        <v>3769049</v>
      </c>
      <c r="Q61" s="4">
        <f t="shared" si="0"/>
        <v>18411104427</v>
      </c>
      <c r="R61" s="4">
        <f t="shared" si="0"/>
        <v>3006664</v>
      </c>
      <c r="S61" s="4">
        <f t="shared" si="0"/>
        <v>3634652823</v>
      </c>
      <c r="T61" s="4">
        <f t="shared" si="0"/>
        <v>61756</v>
      </c>
      <c r="U61" s="4">
        <f t="shared" si="0"/>
        <v>982948839</v>
      </c>
      <c r="V61" s="4">
        <f t="shared" si="0"/>
        <v>1681106</v>
      </c>
      <c r="W61" s="4">
        <f t="shared" si="0"/>
        <v>42680897021</v>
      </c>
      <c r="X61" s="4">
        <f t="shared" si="0"/>
        <v>558189</v>
      </c>
      <c r="Y61" s="4">
        <f t="shared" si="0"/>
        <v>4472103329</v>
      </c>
      <c r="Z61" s="4">
        <f t="shared" si="0"/>
        <v>2344459</v>
      </c>
      <c r="AA61" s="4">
        <f t="shared" si="0"/>
        <v>120297918686</v>
      </c>
      <c r="AB61" s="4">
        <f t="shared" si="0"/>
        <v>1051578</v>
      </c>
      <c r="AC61" s="4">
        <f t="shared" si="0"/>
        <v>2332083618</v>
      </c>
      <c r="AD61" s="4">
        <f t="shared" si="0"/>
        <v>87252</v>
      </c>
      <c r="AE61" s="4">
        <f t="shared" si="0"/>
        <v>1114498688</v>
      </c>
      <c r="AF61" s="4">
        <f t="shared" si="0"/>
        <v>118462</v>
      </c>
      <c r="AG61" s="4">
        <f t="shared" si="0"/>
        <v>1854658508</v>
      </c>
      <c r="AH61" s="4">
        <f t="shared" si="0"/>
        <v>883638</v>
      </c>
      <c r="AI61" s="4">
        <f t="shared" si="0"/>
        <v>11552060185</v>
      </c>
      <c r="AJ61" s="4">
        <f aca="true" t="shared" si="1" ref="AJ61:BO61">SUM(AJ2:AJ60)</f>
        <v>920203</v>
      </c>
      <c r="AK61" s="4">
        <f t="shared" si="1"/>
        <v>42372846787</v>
      </c>
      <c r="AL61" s="4">
        <f t="shared" si="1"/>
        <v>2037464</v>
      </c>
      <c r="AM61" s="4">
        <f t="shared" si="1"/>
        <v>34266616004</v>
      </c>
      <c r="AN61" s="4">
        <f t="shared" si="1"/>
        <v>571027</v>
      </c>
      <c r="AO61" s="4">
        <f t="shared" si="1"/>
        <v>10091963390</v>
      </c>
      <c r="AP61" s="4">
        <f t="shared" si="1"/>
        <v>551739</v>
      </c>
      <c r="AQ61" s="4">
        <f t="shared" si="1"/>
        <v>4643289052</v>
      </c>
      <c r="AR61" s="4">
        <f t="shared" si="1"/>
        <v>514562</v>
      </c>
      <c r="AS61" s="4">
        <f t="shared" si="1"/>
        <v>44643734424</v>
      </c>
      <c r="AT61" s="4">
        <f t="shared" si="1"/>
        <v>426913</v>
      </c>
      <c r="AU61" s="4">
        <f t="shared" si="1"/>
        <v>14712303516</v>
      </c>
      <c r="AV61" s="4">
        <f t="shared" si="1"/>
        <v>81386</v>
      </c>
      <c r="AW61" s="4">
        <f t="shared" si="1"/>
        <v>2269250814</v>
      </c>
      <c r="AX61" s="4">
        <f t="shared" si="1"/>
        <v>13513</v>
      </c>
      <c r="AY61" s="4">
        <f t="shared" si="1"/>
        <v>137701885</v>
      </c>
      <c r="AZ61" s="4">
        <f t="shared" si="1"/>
        <v>19091</v>
      </c>
      <c r="BA61" s="4">
        <f t="shared" si="1"/>
        <v>459320062</v>
      </c>
      <c r="BB61" s="4">
        <f t="shared" si="1"/>
        <v>50612</v>
      </c>
      <c r="BC61" s="4">
        <f t="shared" si="1"/>
        <v>1397198752</v>
      </c>
      <c r="BD61" s="4">
        <f t="shared" si="1"/>
        <v>794096</v>
      </c>
      <c r="BE61" s="4">
        <f t="shared" si="1"/>
        <v>1822748524</v>
      </c>
      <c r="BF61" s="4">
        <f t="shared" si="1"/>
        <v>1153810</v>
      </c>
      <c r="BG61" s="4">
        <f t="shared" si="1"/>
        <v>10189690580</v>
      </c>
      <c r="BH61" s="4">
        <f t="shared" si="1"/>
        <v>722154</v>
      </c>
      <c r="BI61" s="4">
        <f t="shared" si="1"/>
        <v>8397623870</v>
      </c>
      <c r="BJ61" s="4">
        <f t="shared" si="1"/>
        <v>250371</v>
      </c>
      <c r="BK61" s="4">
        <f t="shared" si="1"/>
        <v>11102658962</v>
      </c>
      <c r="BL61" s="4">
        <f t="shared" si="1"/>
        <v>13416071</v>
      </c>
      <c r="BM61" s="4">
        <f t="shared" si="1"/>
        <v>849679258181</v>
      </c>
      <c r="BN61" s="4">
        <f t="shared" si="1"/>
        <v>400991</v>
      </c>
      <c r="BO61" s="4">
        <f t="shared" si="1"/>
        <v>874827210</v>
      </c>
      <c r="BP61" s="4">
        <f aca="true" t="shared" si="2" ref="BP61:CU61">SUM(BP2:BP60)</f>
        <v>396731</v>
      </c>
      <c r="BQ61" s="4">
        <f t="shared" si="2"/>
        <v>230311104</v>
      </c>
      <c r="BR61" s="4">
        <f t="shared" si="2"/>
        <v>6138</v>
      </c>
      <c r="BS61" s="4">
        <f t="shared" si="2"/>
        <v>13262808</v>
      </c>
      <c r="BT61" s="4">
        <f t="shared" si="2"/>
        <v>72777</v>
      </c>
      <c r="BU61" s="4">
        <f t="shared" si="2"/>
        <v>160729139</v>
      </c>
      <c r="BV61" s="4">
        <f t="shared" si="2"/>
        <v>1592191</v>
      </c>
      <c r="BW61" s="4">
        <f t="shared" si="2"/>
        <v>2555061894</v>
      </c>
      <c r="BX61" s="4">
        <f t="shared" si="2"/>
        <v>462480</v>
      </c>
      <c r="BY61" s="4">
        <f t="shared" si="2"/>
        <v>858146990</v>
      </c>
      <c r="BZ61" s="4">
        <f t="shared" si="2"/>
        <v>213754</v>
      </c>
      <c r="CA61" s="4">
        <f t="shared" si="2"/>
        <v>2411430691</v>
      </c>
      <c r="CB61" s="4">
        <f t="shared" si="2"/>
        <v>113924</v>
      </c>
      <c r="CC61" s="4">
        <f t="shared" si="2"/>
        <v>28849862</v>
      </c>
      <c r="CD61" s="4">
        <f t="shared" si="2"/>
        <v>97998</v>
      </c>
      <c r="CE61" s="4">
        <f t="shared" si="2"/>
        <v>1298023354</v>
      </c>
      <c r="CF61" s="4">
        <f t="shared" si="2"/>
        <v>2642871</v>
      </c>
      <c r="CG61" s="4">
        <f t="shared" si="2"/>
        <v>8641698205</v>
      </c>
      <c r="CH61" s="4">
        <f t="shared" si="2"/>
        <v>30766</v>
      </c>
      <c r="CI61" s="4">
        <f t="shared" si="2"/>
        <v>570318077</v>
      </c>
      <c r="CJ61" s="4">
        <f t="shared" si="2"/>
        <v>383180</v>
      </c>
      <c r="CK61" s="4">
        <f t="shared" si="2"/>
        <v>2978447965</v>
      </c>
      <c r="CL61" s="4">
        <f t="shared" si="2"/>
        <v>148683</v>
      </c>
      <c r="CM61" s="4">
        <f t="shared" si="2"/>
        <v>487935493</v>
      </c>
      <c r="CN61" s="4">
        <f t="shared" si="2"/>
        <v>2624076</v>
      </c>
      <c r="CO61" s="4">
        <f t="shared" si="2"/>
        <v>3355896739</v>
      </c>
      <c r="CP61" s="4">
        <f t="shared" si="2"/>
        <v>79365</v>
      </c>
      <c r="CQ61" s="4">
        <f t="shared" si="2"/>
        <v>165480421</v>
      </c>
      <c r="CR61" s="4">
        <f t="shared" si="2"/>
        <v>71671</v>
      </c>
      <c r="CS61" s="4">
        <f t="shared" si="2"/>
        <v>1150492986</v>
      </c>
      <c r="CT61" s="4">
        <f t="shared" si="2"/>
        <v>18771</v>
      </c>
      <c r="CU61" s="4">
        <f t="shared" si="2"/>
        <v>183799198</v>
      </c>
      <c r="CV61" s="4">
        <f aca="true" t="shared" si="3" ref="CV61:DU61">SUM(CV2:CV60)</f>
        <v>17318</v>
      </c>
      <c r="CW61" s="4">
        <f t="shared" si="3"/>
        <v>81116529</v>
      </c>
      <c r="CX61" s="4">
        <f t="shared" si="3"/>
        <v>15233</v>
      </c>
      <c r="CY61" s="4">
        <f t="shared" si="3"/>
        <v>112047749</v>
      </c>
      <c r="CZ61" s="4">
        <f t="shared" si="3"/>
        <v>171663</v>
      </c>
      <c r="DA61" s="4">
        <f t="shared" si="3"/>
        <v>1073262163</v>
      </c>
      <c r="DB61" s="4">
        <f t="shared" si="3"/>
        <v>10255</v>
      </c>
      <c r="DC61" s="4">
        <f t="shared" si="3"/>
        <v>19341923</v>
      </c>
      <c r="DD61" s="4">
        <f t="shared" si="3"/>
        <v>465668</v>
      </c>
      <c r="DE61" s="4">
        <f t="shared" si="3"/>
        <v>1108188294</v>
      </c>
      <c r="DF61" s="4">
        <f t="shared" si="3"/>
        <v>987380</v>
      </c>
      <c r="DG61" s="4">
        <f t="shared" si="3"/>
        <v>9166625051</v>
      </c>
      <c r="DH61" s="4">
        <f t="shared" si="3"/>
        <v>15122</v>
      </c>
      <c r="DI61" s="4">
        <f t="shared" si="3"/>
        <v>419755269</v>
      </c>
      <c r="DJ61" s="4">
        <f t="shared" si="3"/>
        <v>3197</v>
      </c>
      <c r="DK61" s="4">
        <f t="shared" si="3"/>
        <v>128720070</v>
      </c>
      <c r="DL61" s="4">
        <f t="shared" si="3"/>
        <v>73902</v>
      </c>
      <c r="DM61" s="4">
        <f t="shared" si="3"/>
        <v>3557518034</v>
      </c>
      <c r="DN61" s="4">
        <f t="shared" si="3"/>
        <v>416</v>
      </c>
      <c r="DO61" s="4">
        <f t="shared" si="3"/>
        <v>29149524</v>
      </c>
      <c r="DP61" s="4">
        <f t="shared" si="3"/>
        <v>17001</v>
      </c>
      <c r="DQ61" s="4">
        <f t="shared" si="3"/>
        <v>422731011</v>
      </c>
      <c r="DR61" s="4">
        <f t="shared" si="3"/>
        <v>5346</v>
      </c>
      <c r="DS61" s="4">
        <f t="shared" si="3"/>
        <v>105605447</v>
      </c>
      <c r="DT61" s="4">
        <f t="shared" si="3"/>
        <v>4762635</v>
      </c>
      <c r="DU61" s="4">
        <f t="shared" si="3"/>
        <v>-26852375733</v>
      </c>
    </row>
    <row r="62" spans="1:2" ht="11.25">
      <c r="A62" s="1"/>
      <c r="B62" s="6"/>
    </row>
    <row r="63" spans="4:176" s="10" customFormat="1" ht="38.25" customHeight="1">
      <c r="D63" s="9" t="s">
        <v>8</v>
      </c>
      <c r="E63" s="9"/>
      <c r="F63" s="9" t="s">
        <v>46</v>
      </c>
      <c r="G63" s="9"/>
      <c r="H63" s="9" t="s">
        <v>47</v>
      </c>
      <c r="I63" s="9"/>
      <c r="J63" s="9" t="s">
        <v>73</v>
      </c>
      <c r="K63" s="9"/>
      <c r="L63" s="9" t="s">
        <v>49</v>
      </c>
      <c r="M63" s="9"/>
      <c r="N63" s="9" t="s">
        <v>74</v>
      </c>
      <c r="O63" s="9"/>
      <c r="P63" s="9" t="s">
        <v>51</v>
      </c>
      <c r="Q63" s="9"/>
      <c r="R63" s="9" t="s">
        <v>52</v>
      </c>
      <c r="S63" s="9"/>
      <c r="T63" s="9" t="s">
        <v>53</v>
      </c>
      <c r="U63" s="9"/>
      <c r="V63" s="9" t="s">
        <v>54</v>
      </c>
      <c r="W63" s="9"/>
      <c r="X63" s="9" t="s">
        <v>75</v>
      </c>
      <c r="Y63" s="9"/>
      <c r="Z63" s="9" t="s">
        <v>76</v>
      </c>
      <c r="AA63" s="9"/>
      <c r="AB63" s="9" t="s">
        <v>61</v>
      </c>
      <c r="AC63" s="9"/>
      <c r="AD63" s="9" t="s">
        <v>62</v>
      </c>
      <c r="AE63" s="9"/>
      <c r="AF63" s="9" t="s">
        <v>77</v>
      </c>
      <c r="AG63" s="9"/>
      <c r="AH63" s="9" t="s">
        <v>78</v>
      </c>
      <c r="AI63" s="9"/>
      <c r="AJ63" s="9" t="s">
        <v>79</v>
      </c>
      <c r="AK63" s="9"/>
      <c r="AL63" s="9" t="s">
        <v>80</v>
      </c>
      <c r="AM63" s="9"/>
      <c r="AN63" s="9" t="s">
        <v>81</v>
      </c>
      <c r="AO63" s="9"/>
      <c r="AP63" s="9" t="s">
        <v>82</v>
      </c>
      <c r="AQ63" s="9"/>
      <c r="AR63" s="9" t="s">
        <v>83</v>
      </c>
      <c r="AS63" s="9"/>
      <c r="AT63" s="9" t="s">
        <v>84</v>
      </c>
      <c r="AU63" s="9"/>
      <c r="AV63" s="9" t="s">
        <v>85</v>
      </c>
      <c r="AW63" s="9"/>
      <c r="AX63" s="9" t="s">
        <v>86</v>
      </c>
      <c r="AY63" s="9"/>
      <c r="AZ63" s="9" t="s">
        <v>87</v>
      </c>
      <c r="BA63" s="9"/>
      <c r="BB63" s="9" t="s">
        <v>88</v>
      </c>
      <c r="BC63" s="9"/>
      <c r="BD63" s="9" t="s">
        <v>89</v>
      </c>
      <c r="BE63" s="9"/>
      <c r="BF63" s="9" t="s">
        <v>90</v>
      </c>
      <c r="BG63" s="9"/>
      <c r="BH63" s="9" t="s">
        <v>91</v>
      </c>
      <c r="BI63" s="9"/>
      <c r="BJ63" s="9" t="s">
        <v>92</v>
      </c>
      <c r="BK63" s="9"/>
      <c r="BL63" s="9" t="s">
        <v>93</v>
      </c>
      <c r="BM63" s="9"/>
      <c r="BN63" s="9" t="s">
        <v>94</v>
      </c>
      <c r="BO63" s="9"/>
      <c r="BP63" s="9" t="s">
        <v>95</v>
      </c>
      <c r="BQ63" s="9"/>
      <c r="BR63" s="9" t="s">
        <v>96</v>
      </c>
      <c r="BS63" s="9"/>
      <c r="BT63" s="9" t="s">
        <v>97</v>
      </c>
      <c r="BU63" s="9"/>
      <c r="BV63" s="9" t="s">
        <v>98</v>
      </c>
      <c r="BW63" s="9"/>
      <c r="BX63" s="9" t="s">
        <v>99</v>
      </c>
      <c r="BY63" s="9"/>
      <c r="BZ63" s="9" t="s">
        <v>100</v>
      </c>
      <c r="CA63" s="9"/>
      <c r="CB63" s="9" t="s">
        <v>101</v>
      </c>
      <c r="CC63" s="9"/>
      <c r="CD63" s="9" t="s">
        <v>102</v>
      </c>
      <c r="CE63" s="9"/>
      <c r="CF63" s="9" t="s">
        <v>103</v>
      </c>
      <c r="CG63" s="9"/>
      <c r="CH63" s="9" t="s">
        <v>104</v>
      </c>
      <c r="CI63" s="9"/>
      <c r="CJ63" s="9" t="s">
        <v>105</v>
      </c>
      <c r="CK63" s="9"/>
      <c r="CL63" s="193" t="s">
        <v>106</v>
      </c>
      <c r="CM63" s="193"/>
      <c r="CN63" s="9" t="s">
        <v>107</v>
      </c>
      <c r="CO63" s="9"/>
      <c r="CP63" s="9" t="s">
        <v>108</v>
      </c>
      <c r="CQ63" s="9"/>
      <c r="CR63" s="9" t="s">
        <v>109</v>
      </c>
      <c r="CS63" s="9"/>
      <c r="CT63" s="9" t="s">
        <v>110</v>
      </c>
      <c r="CU63" s="9"/>
      <c r="CV63" s="10" t="s">
        <v>111</v>
      </c>
      <c r="CX63" s="9" t="s">
        <v>112</v>
      </c>
      <c r="CY63" s="9"/>
      <c r="CZ63" s="9" t="s">
        <v>113</v>
      </c>
      <c r="DA63" s="9"/>
      <c r="DB63" s="9" t="s">
        <v>114</v>
      </c>
      <c r="DC63" s="9"/>
      <c r="DD63" s="9" t="s">
        <v>115</v>
      </c>
      <c r="DE63" s="9"/>
      <c r="DF63" s="9" t="s">
        <v>116</v>
      </c>
      <c r="DG63" s="9"/>
      <c r="DH63" s="9" t="s">
        <v>7</v>
      </c>
      <c r="DI63" s="9"/>
      <c r="DJ63" s="9" t="s">
        <v>117</v>
      </c>
      <c r="DK63" s="9"/>
      <c r="DL63" s="9" t="s">
        <v>118</v>
      </c>
      <c r="DM63" s="9"/>
      <c r="DN63" s="9" t="s">
        <v>119</v>
      </c>
      <c r="DO63" s="9"/>
      <c r="DP63" s="9" t="s">
        <v>120</v>
      </c>
      <c r="DQ63" s="9"/>
      <c r="DR63" s="9" t="s">
        <v>121</v>
      </c>
      <c r="DS63" s="9"/>
      <c r="DT63" s="9" t="s">
        <v>122</v>
      </c>
      <c r="DU63" s="9"/>
      <c r="DV63" s="9" t="s">
        <v>123</v>
      </c>
      <c r="DW63" s="9"/>
      <c r="DX63" s="9" t="s">
        <v>124</v>
      </c>
      <c r="DY63" s="9"/>
      <c r="DZ63" s="9" t="s">
        <v>125</v>
      </c>
      <c r="EA63" s="9"/>
      <c r="EB63" s="9" t="s">
        <v>126</v>
      </c>
      <c r="EC63" s="9"/>
      <c r="ED63" s="9" t="s">
        <v>127</v>
      </c>
      <c r="EE63" s="9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P63" s="9"/>
      <c r="FQ63" s="9"/>
      <c r="FR63" s="9"/>
      <c r="FS63" s="9"/>
      <c r="FT63" s="9"/>
    </row>
    <row r="64" spans="4:174" s="10" customFormat="1" ht="11.25">
      <c r="D64" s="11" t="s">
        <v>128</v>
      </c>
      <c r="E64" s="11" t="s">
        <v>129</v>
      </c>
      <c r="F64" s="11" t="s">
        <v>128</v>
      </c>
      <c r="G64" s="11" t="s">
        <v>129</v>
      </c>
      <c r="H64" s="11" t="s">
        <v>128</v>
      </c>
      <c r="I64" s="11" t="s">
        <v>129</v>
      </c>
      <c r="J64" s="11" t="s">
        <v>128</v>
      </c>
      <c r="K64" s="11" t="s">
        <v>129</v>
      </c>
      <c r="L64" s="11" t="s">
        <v>128</v>
      </c>
      <c r="M64" s="11" t="s">
        <v>129</v>
      </c>
      <c r="N64" s="11" t="s">
        <v>128</v>
      </c>
      <c r="O64" s="11" t="s">
        <v>129</v>
      </c>
      <c r="P64" s="11" t="s">
        <v>128</v>
      </c>
      <c r="Q64" s="11" t="s">
        <v>129</v>
      </c>
      <c r="R64" s="11" t="s">
        <v>128</v>
      </c>
      <c r="S64" s="11" t="s">
        <v>129</v>
      </c>
      <c r="T64" s="11" t="s">
        <v>128</v>
      </c>
      <c r="U64" s="11" t="s">
        <v>129</v>
      </c>
      <c r="V64" s="11" t="s">
        <v>128</v>
      </c>
      <c r="W64" s="11" t="s">
        <v>129</v>
      </c>
      <c r="X64" s="11" t="s">
        <v>128</v>
      </c>
      <c r="Y64" s="11" t="s">
        <v>129</v>
      </c>
      <c r="Z64" s="11" t="s">
        <v>128</v>
      </c>
      <c r="AA64" s="11" t="s">
        <v>129</v>
      </c>
      <c r="AB64" s="11" t="s">
        <v>128</v>
      </c>
      <c r="AC64" s="11" t="s">
        <v>129</v>
      </c>
      <c r="AD64" s="11" t="s">
        <v>128</v>
      </c>
      <c r="AE64" s="11" t="s">
        <v>129</v>
      </c>
      <c r="AF64" s="11" t="s">
        <v>128</v>
      </c>
      <c r="AG64" s="11" t="s">
        <v>129</v>
      </c>
      <c r="AH64" s="11" t="s">
        <v>128</v>
      </c>
      <c r="AI64" s="11" t="s">
        <v>129</v>
      </c>
      <c r="AJ64" s="11" t="s">
        <v>128</v>
      </c>
      <c r="AK64" s="11" t="s">
        <v>129</v>
      </c>
      <c r="AL64" s="11" t="s">
        <v>128</v>
      </c>
      <c r="AM64" s="11" t="s">
        <v>129</v>
      </c>
      <c r="AN64" s="11" t="s">
        <v>128</v>
      </c>
      <c r="AO64" s="11" t="s">
        <v>129</v>
      </c>
      <c r="AP64" s="11" t="s">
        <v>128</v>
      </c>
      <c r="AQ64" s="11" t="s">
        <v>129</v>
      </c>
      <c r="AR64" s="11" t="s">
        <v>128</v>
      </c>
      <c r="AS64" s="11" t="s">
        <v>129</v>
      </c>
      <c r="AT64" s="11" t="s">
        <v>128</v>
      </c>
      <c r="AU64" s="11" t="s">
        <v>129</v>
      </c>
      <c r="AV64" s="11" t="s">
        <v>128</v>
      </c>
      <c r="AW64" s="11" t="s">
        <v>129</v>
      </c>
      <c r="AX64" s="11" t="s">
        <v>128</v>
      </c>
      <c r="AY64" s="11" t="s">
        <v>129</v>
      </c>
      <c r="AZ64" s="11" t="s">
        <v>128</v>
      </c>
      <c r="BA64" s="11" t="s">
        <v>129</v>
      </c>
      <c r="BB64" s="11" t="s">
        <v>128</v>
      </c>
      <c r="BC64" s="11" t="s">
        <v>129</v>
      </c>
      <c r="BD64" s="11" t="s">
        <v>128</v>
      </c>
      <c r="BE64" s="11" t="s">
        <v>129</v>
      </c>
      <c r="BF64" s="11" t="s">
        <v>128</v>
      </c>
      <c r="BG64" s="11" t="s">
        <v>129</v>
      </c>
      <c r="BH64" s="11" t="s">
        <v>128</v>
      </c>
      <c r="BI64" s="11" t="s">
        <v>129</v>
      </c>
      <c r="BJ64" s="11" t="s">
        <v>128</v>
      </c>
      <c r="BK64" s="11" t="s">
        <v>129</v>
      </c>
      <c r="BL64" s="11" t="s">
        <v>128</v>
      </c>
      <c r="BM64" s="11" t="s">
        <v>129</v>
      </c>
      <c r="BN64" s="11" t="s">
        <v>128</v>
      </c>
      <c r="BO64" s="11" t="s">
        <v>129</v>
      </c>
      <c r="BP64" s="11" t="s">
        <v>128</v>
      </c>
      <c r="BQ64" s="11" t="s">
        <v>129</v>
      </c>
      <c r="BR64" s="11" t="s">
        <v>128</v>
      </c>
      <c r="BS64" s="11" t="s">
        <v>129</v>
      </c>
      <c r="BT64" s="11" t="s">
        <v>128</v>
      </c>
      <c r="BU64" s="11" t="s">
        <v>129</v>
      </c>
      <c r="BV64" s="11" t="s">
        <v>128</v>
      </c>
      <c r="BW64" s="11" t="s">
        <v>129</v>
      </c>
      <c r="BX64" s="11" t="s">
        <v>128</v>
      </c>
      <c r="BY64" s="11" t="s">
        <v>129</v>
      </c>
      <c r="BZ64" s="11" t="s">
        <v>128</v>
      </c>
      <c r="CA64" s="11" t="s">
        <v>129</v>
      </c>
      <c r="CB64" s="11" t="s">
        <v>128</v>
      </c>
      <c r="CC64" s="11" t="s">
        <v>129</v>
      </c>
      <c r="CD64" s="11" t="s">
        <v>128</v>
      </c>
      <c r="CE64" s="11" t="s">
        <v>129</v>
      </c>
      <c r="CF64" s="11" t="s">
        <v>128</v>
      </c>
      <c r="CG64" s="11" t="s">
        <v>129</v>
      </c>
      <c r="CH64" s="11" t="s">
        <v>128</v>
      </c>
      <c r="CI64" s="11" t="s">
        <v>129</v>
      </c>
      <c r="CJ64" s="11" t="s">
        <v>128</v>
      </c>
      <c r="CK64" s="11" t="s">
        <v>129</v>
      </c>
      <c r="CL64" s="11" t="s">
        <v>128</v>
      </c>
      <c r="CM64" s="11" t="s">
        <v>129</v>
      </c>
      <c r="CN64" s="11" t="s">
        <v>128</v>
      </c>
      <c r="CO64" s="11" t="s">
        <v>129</v>
      </c>
      <c r="CP64" s="11" t="s">
        <v>128</v>
      </c>
      <c r="CQ64" s="11" t="s">
        <v>129</v>
      </c>
      <c r="CR64" s="11" t="s">
        <v>128</v>
      </c>
      <c r="CS64" s="11" t="s">
        <v>129</v>
      </c>
      <c r="CT64" s="11" t="s">
        <v>128</v>
      </c>
      <c r="CU64" s="11" t="s">
        <v>129</v>
      </c>
      <c r="CV64" s="11" t="s">
        <v>128</v>
      </c>
      <c r="CW64" s="11" t="s">
        <v>129</v>
      </c>
      <c r="CX64" s="11" t="s">
        <v>128</v>
      </c>
      <c r="CY64" s="11" t="s">
        <v>129</v>
      </c>
      <c r="CZ64" s="11" t="s">
        <v>128</v>
      </c>
      <c r="DA64" s="11" t="s">
        <v>129</v>
      </c>
      <c r="DB64" s="11" t="s">
        <v>128</v>
      </c>
      <c r="DC64" s="11" t="s">
        <v>129</v>
      </c>
      <c r="DD64" s="11" t="s">
        <v>128</v>
      </c>
      <c r="DE64" s="11" t="s">
        <v>129</v>
      </c>
      <c r="DF64" s="11" t="s">
        <v>128</v>
      </c>
      <c r="DG64" s="11" t="s">
        <v>129</v>
      </c>
      <c r="DH64" s="11" t="s">
        <v>128</v>
      </c>
      <c r="DI64" s="11" t="s">
        <v>129</v>
      </c>
      <c r="DJ64" s="11" t="s">
        <v>128</v>
      </c>
      <c r="DK64" s="11" t="s">
        <v>129</v>
      </c>
      <c r="DL64" s="11" t="s">
        <v>128</v>
      </c>
      <c r="DM64" s="11" t="s">
        <v>129</v>
      </c>
      <c r="DN64" s="11" t="s">
        <v>128</v>
      </c>
      <c r="DO64" s="11" t="s">
        <v>129</v>
      </c>
      <c r="DP64" s="11" t="s">
        <v>128</v>
      </c>
      <c r="DQ64" s="11" t="s">
        <v>129</v>
      </c>
      <c r="DR64" s="11" t="s">
        <v>128</v>
      </c>
      <c r="DS64" s="11" t="s">
        <v>129</v>
      </c>
      <c r="DT64" s="11" t="s">
        <v>128</v>
      </c>
      <c r="DU64" s="11" t="s">
        <v>129</v>
      </c>
      <c r="DV64" s="11" t="s">
        <v>128</v>
      </c>
      <c r="DW64" s="11" t="s">
        <v>129</v>
      </c>
      <c r="DX64" s="11" t="s">
        <v>128</v>
      </c>
      <c r="DY64" s="11" t="s">
        <v>129</v>
      </c>
      <c r="DZ64" s="11" t="s">
        <v>128</v>
      </c>
      <c r="EA64" s="11" t="s">
        <v>129</v>
      </c>
      <c r="EB64" s="11" t="s">
        <v>128</v>
      </c>
      <c r="EC64" s="11" t="s">
        <v>129</v>
      </c>
      <c r="ED64" s="11" t="s">
        <v>128</v>
      </c>
      <c r="EE64" s="11" t="s">
        <v>129</v>
      </c>
      <c r="EF64" s="11"/>
      <c r="EU64" s="11"/>
      <c r="FF64" s="11"/>
      <c r="FP64" s="11"/>
      <c r="FQ64" s="11"/>
      <c r="FR64" s="11"/>
    </row>
    <row r="65" spans="2:135" ht="11.25">
      <c r="B65" s="4" t="s">
        <v>64</v>
      </c>
      <c r="D65" s="5">
        <v>46</v>
      </c>
      <c r="E65" s="5">
        <v>430050</v>
      </c>
      <c r="F65" s="5">
        <v>547</v>
      </c>
      <c r="G65" s="5">
        <v>6146607</v>
      </c>
      <c r="H65" s="5">
        <v>396</v>
      </c>
      <c r="I65" s="5">
        <v>1263885</v>
      </c>
      <c r="J65" s="5">
        <v>0</v>
      </c>
      <c r="K65" s="5">
        <v>0</v>
      </c>
      <c r="L65" s="5">
        <v>653</v>
      </c>
      <c r="M65" s="5">
        <v>4749080</v>
      </c>
      <c r="N65" s="5">
        <v>1833</v>
      </c>
      <c r="O65" s="5">
        <v>95366438</v>
      </c>
      <c r="P65" s="5">
        <v>756</v>
      </c>
      <c r="Q65" s="5">
        <v>7104409</v>
      </c>
      <c r="R65" s="5">
        <v>76</v>
      </c>
      <c r="S65" s="5">
        <v>932009</v>
      </c>
      <c r="T65" s="5">
        <v>431</v>
      </c>
      <c r="U65" s="5">
        <v>5737131</v>
      </c>
      <c r="V65" s="5">
        <v>7457</v>
      </c>
      <c r="W65" s="5">
        <v>140696704</v>
      </c>
      <c r="X65" s="5">
        <v>90</v>
      </c>
      <c r="Y65" s="5">
        <v>614569</v>
      </c>
      <c r="Z65" s="5">
        <v>26617</v>
      </c>
      <c r="AA65" s="5">
        <v>5459741832</v>
      </c>
      <c r="AB65" s="5">
        <v>1457</v>
      </c>
      <c r="AC65" s="5">
        <v>15837856</v>
      </c>
      <c r="AD65" s="5">
        <v>460</v>
      </c>
      <c r="AE65" s="5">
        <v>4227336</v>
      </c>
      <c r="AF65" s="5">
        <v>33567</v>
      </c>
      <c r="AG65" s="5">
        <v>5743432028</v>
      </c>
      <c r="AH65" s="5">
        <v>24993</v>
      </c>
      <c r="AI65" s="5">
        <v>165295793</v>
      </c>
      <c r="AJ65" s="5">
        <v>19449</v>
      </c>
      <c r="AK65" s="5">
        <v>208508109</v>
      </c>
      <c r="AL65" s="5">
        <v>30447</v>
      </c>
      <c r="AM65" s="5">
        <v>103748784</v>
      </c>
      <c r="AN65" s="5">
        <v>17629</v>
      </c>
      <c r="AO65" s="5">
        <v>7110469</v>
      </c>
      <c r="AP65" s="5">
        <v>4488</v>
      </c>
      <c r="AQ65" s="5">
        <v>6544515</v>
      </c>
      <c r="AR65" s="5">
        <v>35926</v>
      </c>
      <c r="AS65" s="5">
        <v>325911879</v>
      </c>
      <c r="AT65" s="5">
        <v>27469</v>
      </c>
      <c r="AU65" s="5">
        <v>433189047</v>
      </c>
      <c r="AV65" s="5">
        <v>9725</v>
      </c>
      <c r="AW65" s="5">
        <v>100184273</v>
      </c>
      <c r="AX65" s="5">
        <v>29080</v>
      </c>
      <c r="AY65" s="5">
        <v>533373322</v>
      </c>
      <c r="AZ65" s="5">
        <v>24305</v>
      </c>
      <c r="BA65" s="5">
        <v>79536848</v>
      </c>
      <c r="BB65" s="5">
        <v>11841</v>
      </c>
      <c r="BC65" s="5">
        <v>20962483</v>
      </c>
      <c r="BD65" s="5">
        <v>11399</v>
      </c>
      <c r="BE65" s="5">
        <v>124550694</v>
      </c>
      <c r="BF65" s="5">
        <v>3564</v>
      </c>
      <c r="BG65" s="5">
        <v>12176676</v>
      </c>
      <c r="BH65" s="5">
        <v>155</v>
      </c>
      <c r="BI65" s="5">
        <v>1732317</v>
      </c>
      <c r="BJ65" s="5">
        <v>17270</v>
      </c>
      <c r="BK65" s="5">
        <v>76660070</v>
      </c>
      <c r="BL65" s="5">
        <v>44611</v>
      </c>
      <c r="BM65" s="5">
        <v>1125039785</v>
      </c>
      <c r="BN65" s="5">
        <v>19719</v>
      </c>
      <c r="BO65" s="5">
        <v>191341364</v>
      </c>
      <c r="BP65" s="5">
        <v>1590</v>
      </c>
      <c r="BQ65" s="5">
        <v>-43225</v>
      </c>
      <c r="BR65" s="5">
        <v>34877</v>
      </c>
      <c r="BS65" s="5">
        <v>884543664</v>
      </c>
      <c r="BT65" s="5">
        <v>54421</v>
      </c>
      <c r="BU65" s="5">
        <v>177250208</v>
      </c>
      <c r="BV65" s="5">
        <v>89298</v>
      </c>
      <c r="BW65" s="5">
        <v>1061793873</v>
      </c>
      <c r="BX65" s="5">
        <v>0</v>
      </c>
      <c r="BY65" s="5">
        <v>0</v>
      </c>
      <c r="BZ65" s="5">
        <v>243</v>
      </c>
      <c r="CA65" s="5">
        <v>2037</v>
      </c>
      <c r="CB65" s="5">
        <v>109950</v>
      </c>
      <c r="CC65" s="5">
        <v>8246282</v>
      </c>
      <c r="CD65" s="5">
        <v>3</v>
      </c>
      <c r="CE65" s="5">
        <v>984</v>
      </c>
      <c r="CF65" s="5">
        <v>29559</v>
      </c>
      <c r="CG65" s="5">
        <v>2216974</v>
      </c>
      <c r="CH65" s="5">
        <v>29127</v>
      </c>
      <c r="CI65" s="5">
        <v>6844904</v>
      </c>
      <c r="CJ65" s="5">
        <v>78238</v>
      </c>
      <c r="CK65" s="5">
        <v>17163234</v>
      </c>
      <c r="CL65" s="5">
        <v>0</v>
      </c>
      <c r="CM65" s="5">
        <v>0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1</v>
      </c>
      <c r="CU65" s="5">
        <v>-794250</v>
      </c>
      <c r="CV65" s="5">
        <v>1</v>
      </c>
      <c r="CW65" s="5">
        <v>-794250</v>
      </c>
      <c r="CX65" s="5">
        <v>25</v>
      </c>
      <c r="CY65" s="5">
        <v>2609</v>
      </c>
      <c r="CZ65" s="5">
        <v>2</v>
      </c>
      <c r="DA65" s="5">
        <v>794257</v>
      </c>
      <c r="DB65" s="5">
        <v>0</v>
      </c>
      <c r="DC65" s="5">
        <v>0</v>
      </c>
      <c r="DD65" s="5">
        <v>182</v>
      </c>
      <c r="DE65" s="5">
        <v>1678029</v>
      </c>
      <c r="DF65" s="5">
        <v>1049</v>
      </c>
      <c r="DG65" s="5">
        <v>460591</v>
      </c>
      <c r="DH65" s="5">
        <v>1224</v>
      </c>
      <c r="DI65" s="5">
        <v>2932877</v>
      </c>
      <c r="DJ65" s="5">
        <v>19553</v>
      </c>
      <c r="DK65" s="5">
        <v>25190864</v>
      </c>
      <c r="DL65" s="5">
        <v>6181</v>
      </c>
      <c r="DM65" s="5">
        <v>29658776</v>
      </c>
      <c r="DN65" s="5">
        <v>330</v>
      </c>
      <c r="DO65" s="5">
        <v>41726</v>
      </c>
      <c r="DP65" s="5">
        <v>230</v>
      </c>
      <c r="DQ65" s="5">
        <v>-148364</v>
      </c>
      <c r="DR65" s="5">
        <v>23921</v>
      </c>
      <c r="DS65" s="5">
        <v>54363358</v>
      </c>
      <c r="DT65" s="5">
        <v>2926</v>
      </c>
      <c r="DU65" s="5">
        <v>7912225</v>
      </c>
      <c r="DV65" s="5">
        <v>0</v>
      </c>
      <c r="DW65" s="5">
        <v>0</v>
      </c>
      <c r="DX65" s="5">
        <v>393</v>
      </c>
      <c r="DY65" s="5">
        <v>22063</v>
      </c>
      <c r="DZ65" s="5">
        <v>21930</v>
      </c>
      <c r="EA65" s="5">
        <v>46883861</v>
      </c>
      <c r="EB65" s="5">
        <v>1212</v>
      </c>
      <c r="EC65" s="5">
        <v>2318860</v>
      </c>
      <c r="ED65" s="5">
        <v>951</v>
      </c>
      <c r="EE65" s="5">
        <v>-671154</v>
      </c>
    </row>
    <row r="66" spans="2:135" ht="11.25">
      <c r="B66" s="5" t="s">
        <v>65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598</v>
      </c>
      <c r="M66" s="5">
        <v>2587572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598</v>
      </c>
      <c r="AE66" s="5">
        <v>1194448</v>
      </c>
      <c r="AF66" s="5">
        <v>0</v>
      </c>
      <c r="AG66" s="5">
        <v>0</v>
      </c>
      <c r="AH66" s="5">
        <v>199</v>
      </c>
      <c r="AI66" s="5">
        <v>543182</v>
      </c>
      <c r="AJ66" s="5">
        <v>1456</v>
      </c>
      <c r="AK66" s="5">
        <v>3233316</v>
      </c>
      <c r="AL66" s="5">
        <v>1201</v>
      </c>
      <c r="AM66" s="5">
        <v>2728083</v>
      </c>
      <c r="AN66" s="5">
        <v>18</v>
      </c>
      <c r="AO66" s="5">
        <v>11720</v>
      </c>
      <c r="AP66" s="5">
        <v>0</v>
      </c>
      <c r="AQ66" s="5">
        <v>0</v>
      </c>
      <c r="AR66" s="5">
        <v>1460</v>
      </c>
      <c r="AS66" s="5">
        <v>5973120</v>
      </c>
      <c r="AT66" s="5">
        <v>1200</v>
      </c>
      <c r="AU66" s="5">
        <v>16524303</v>
      </c>
      <c r="AV66" s="5">
        <v>1</v>
      </c>
      <c r="AW66" s="5">
        <v>7627</v>
      </c>
      <c r="AX66" s="5">
        <v>1200</v>
      </c>
      <c r="AY66" s="5">
        <v>16531930</v>
      </c>
      <c r="AZ66" s="5">
        <v>807</v>
      </c>
      <c r="BA66" s="5">
        <v>1299587</v>
      </c>
      <c r="BB66" s="5">
        <v>938</v>
      </c>
      <c r="BC66" s="5">
        <v>408563</v>
      </c>
      <c r="BD66" s="5">
        <v>0</v>
      </c>
      <c r="BE66" s="5">
        <v>0</v>
      </c>
      <c r="BF66" s="5">
        <v>1460</v>
      </c>
      <c r="BG66" s="5">
        <v>1708151</v>
      </c>
      <c r="BH66" s="5">
        <v>0</v>
      </c>
      <c r="BI66" s="5">
        <v>0</v>
      </c>
      <c r="BJ66" s="5">
        <v>259</v>
      </c>
      <c r="BK66" s="5">
        <v>638583</v>
      </c>
      <c r="BL66" s="5">
        <v>2080</v>
      </c>
      <c r="BM66" s="5">
        <v>28013981</v>
      </c>
      <c r="BN66" s="5">
        <v>803</v>
      </c>
      <c r="BO66" s="5">
        <v>1662634</v>
      </c>
      <c r="BP66" s="5">
        <v>394</v>
      </c>
      <c r="BQ66" s="5">
        <v>1393515</v>
      </c>
      <c r="BR66" s="5">
        <v>1030</v>
      </c>
      <c r="BS66" s="5">
        <v>17829294</v>
      </c>
      <c r="BT66" s="5">
        <v>3871</v>
      </c>
      <c r="BU66" s="5">
        <v>13981266</v>
      </c>
      <c r="BV66" s="5">
        <v>4900</v>
      </c>
      <c r="BW66" s="5">
        <v>31810560</v>
      </c>
      <c r="BX66" s="5">
        <v>0</v>
      </c>
      <c r="BY66" s="5">
        <v>0</v>
      </c>
      <c r="BZ66" s="5">
        <v>2160</v>
      </c>
      <c r="CA66" s="5">
        <v>4019450</v>
      </c>
      <c r="CB66" s="5">
        <v>6478</v>
      </c>
      <c r="CC66" s="5">
        <v>485873</v>
      </c>
      <c r="CD66" s="5">
        <v>0</v>
      </c>
      <c r="CE66" s="5">
        <v>0</v>
      </c>
      <c r="CF66" s="5">
        <v>1419</v>
      </c>
      <c r="CG66" s="5">
        <v>106426</v>
      </c>
      <c r="CH66" s="5">
        <v>1022</v>
      </c>
      <c r="CI66" s="5">
        <v>240202</v>
      </c>
      <c r="CJ66" s="5">
        <v>4377</v>
      </c>
      <c r="CK66" s="5">
        <v>730046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629</v>
      </c>
      <c r="CY66" s="5">
        <v>73644</v>
      </c>
      <c r="CZ66" s="5">
        <v>2160</v>
      </c>
      <c r="DA66" s="5">
        <v>3477995</v>
      </c>
      <c r="DB66" s="5">
        <v>0</v>
      </c>
      <c r="DC66" s="5">
        <v>0</v>
      </c>
      <c r="DD66" s="5">
        <v>0</v>
      </c>
      <c r="DE66" s="5">
        <v>0</v>
      </c>
      <c r="DF66" s="5">
        <v>0</v>
      </c>
      <c r="DG66" s="5">
        <v>0</v>
      </c>
      <c r="DH66" s="5">
        <v>2160</v>
      </c>
      <c r="DI66" s="5">
        <v>3477995</v>
      </c>
      <c r="DJ66" s="5">
        <v>2785</v>
      </c>
      <c r="DK66" s="5">
        <v>3241203</v>
      </c>
      <c r="DL66" s="5">
        <v>0</v>
      </c>
      <c r="DM66" s="5">
        <v>0</v>
      </c>
      <c r="DN66" s="5">
        <v>7</v>
      </c>
      <c r="DO66" s="5">
        <v>-773</v>
      </c>
      <c r="DP66" s="5">
        <v>0</v>
      </c>
      <c r="DQ66" s="5">
        <v>0</v>
      </c>
      <c r="DR66" s="5">
        <v>1402</v>
      </c>
      <c r="DS66" s="5">
        <v>303260</v>
      </c>
      <c r="DT66" s="5">
        <v>0</v>
      </c>
      <c r="DU66" s="5">
        <v>0</v>
      </c>
      <c r="DV66" s="5">
        <v>1</v>
      </c>
      <c r="DW66" s="5">
        <v>3</v>
      </c>
      <c r="DX66" s="5">
        <v>200</v>
      </c>
      <c r="DY66" s="5">
        <v>1603</v>
      </c>
      <c r="DZ66" s="5">
        <v>1202</v>
      </c>
      <c r="EA66" s="5">
        <v>301656</v>
      </c>
      <c r="EB66" s="5">
        <v>1778</v>
      </c>
      <c r="EC66" s="5">
        <v>539312</v>
      </c>
      <c r="ED66" s="5">
        <v>745</v>
      </c>
      <c r="EE66" s="5">
        <v>-314515</v>
      </c>
    </row>
    <row r="67" spans="1:135" ht="11.25">
      <c r="A67" s="6">
        <v>1</v>
      </c>
      <c r="B67" s="5" t="s">
        <v>66</v>
      </c>
      <c r="C67" s="5">
        <v>999</v>
      </c>
      <c r="D67" s="5">
        <v>1</v>
      </c>
      <c r="E67" s="5">
        <v>40015</v>
      </c>
      <c r="F67" s="5">
        <v>2</v>
      </c>
      <c r="G67" s="5">
        <v>1081</v>
      </c>
      <c r="H67" s="5">
        <v>7</v>
      </c>
      <c r="I67" s="5">
        <v>654</v>
      </c>
      <c r="J67" s="5">
        <v>0</v>
      </c>
      <c r="K67" s="5">
        <v>0</v>
      </c>
      <c r="L67" s="5">
        <v>34</v>
      </c>
      <c r="M67" s="5">
        <v>54287</v>
      </c>
      <c r="N67" s="5">
        <v>793</v>
      </c>
      <c r="O67" s="5">
        <v>1517507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841</v>
      </c>
      <c r="W67" s="5">
        <v>1582158</v>
      </c>
      <c r="X67" s="5">
        <v>0</v>
      </c>
      <c r="Y67" s="5">
        <v>0</v>
      </c>
      <c r="Z67" s="5">
        <v>4477</v>
      </c>
      <c r="AA67" s="5">
        <v>84898576</v>
      </c>
      <c r="AB67" s="5">
        <v>1110</v>
      </c>
      <c r="AC67" s="5">
        <v>37313537</v>
      </c>
      <c r="AD67" s="5">
        <v>0</v>
      </c>
      <c r="AE67" s="5">
        <v>0</v>
      </c>
      <c r="AF67" s="5">
        <v>6491</v>
      </c>
      <c r="AG67" s="5">
        <v>133135522</v>
      </c>
      <c r="AH67" s="5">
        <v>6100</v>
      </c>
      <c r="AI67" s="5">
        <v>35995298</v>
      </c>
      <c r="AJ67" s="5">
        <v>4292</v>
      </c>
      <c r="AK67" s="5">
        <v>1780969</v>
      </c>
      <c r="AL67" s="5">
        <v>5397</v>
      </c>
      <c r="AM67" s="5">
        <v>7626895</v>
      </c>
      <c r="AN67" s="5">
        <v>3523</v>
      </c>
      <c r="AO67" s="5">
        <v>773456</v>
      </c>
      <c r="AP67" s="5">
        <v>2574</v>
      </c>
      <c r="AQ67" s="5">
        <v>2036700</v>
      </c>
      <c r="AR67" s="5">
        <v>8442</v>
      </c>
      <c r="AS67" s="5">
        <v>12218018</v>
      </c>
      <c r="AT67" s="5">
        <v>4681</v>
      </c>
      <c r="AU67" s="5">
        <v>59269987</v>
      </c>
      <c r="AV67" s="5">
        <v>322</v>
      </c>
      <c r="AW67" s="5">
        <v>5305231</v>
      </c>
      <c r="AX67" s="5">
        <v>4721</v>
      </c>
      <c r="AY67" s="5">
        <v>64575218</v>
      </c>
      <c r="AZ67" s="5">
        <v>5634</v>
      </c>
      <c r="BA67" s="5">
        <v>3907767</v>
      </c>
      <c r="BB67" s="5">
        <v>2668</v>
      </c>
      <c r="BC67" s="5">
        <v>1049895</v>
      </c>
      <c r="BD67" s="5">
        <v>641</v>
      </c>
      <c r="BE67" s="5">
        <v>3287543</v>
      </c>
      <c r="BF67" s="5">
        <v>5318</v>
      </c>
      <c r="BG67" s="5">
        <v>3659599</v>
      </c>
      <c r="BH67" s="5">
        <v>0</v>
      </c>
      <c r="BI67" s="5">
        <v>0</v>
      </c>
      <c r="BJ67" s="5">
        <v>3430</v>
      </c>
      <c r="BK67" s="5">
        <v>14571330</v>
      </c>
      <c r="BL67" s="5">
        <v>20981</v>
      </c>
      <c r="BM67" s="5">
        <v>150347843</v>
      </c>
      <c r="BN67" s="5">
        <v>3606</v>
      </c>
      <c r="BO67" s="5">
        <v>2305207</v>
      </c>
      <c r="BP67" s="5">
        <v>1178</v>
      </c>
      <c r="BQ67" s="5">
        <v>-336334</v>
      </c>
      <c r="BR67" s="5">
        <v>7379</v>
      </c>
      <c r="BS67" s="5">
        <v>152480028</v>
      </c>
      <c r="BT67" s="5">
        <v>150733</v>
      </c>
      <c r="BU67" s="5">
        <v>353176925</v>
      </c>
      <c r="BV67" s="5">
        <v>158112</v>
      </c>
      <c r="BW67" s="5">
        <v>505656954</v>
      </c>
      <c r="BX67" s="5">
        <v>18416</v>
      </c>
      <c r="BY67" s="5">
        <v>2520422</v>
      </c>
      <c r="BZ67" s="5">
        <v>14929</v>
      </c>
      <c r="CA67" s="5">
        <v>23496</v>
      </c>
      <c r="CB67" s="5">
        <v>108065</v>
      </c>
      <c r="CC67" s="5">
        <v>8104888</v>
      </c>
      <c r="CD67" s="5">
        <v>0</v>
      </c>
      <c r="CE67" s="5">
        <v>0</v>
      </c>
      <c r="CF67" s="5">
        <v>20729</v>
      </c>
      <c r="CG67" s="5">
        <v>1554685</v>
      </c>
      <c r="CH67" s="5">
        <v>29926</v>
      </c>
      <c r="CI67" s="5">
        <v>7032661</v>
      </c>
      <c r="CJ67" s="5">
        <v>94503</v>
      </c>
      <c r="CK67" s="5">
        <v>16610566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">
        <v>14929</v>
      </c>
      <c r="DA67" s="5">
        <v>23496</v>
      </c>
      <c r="DB67" s="5">
        <v>0</v>
      </c>
      <c r="DC67" s="5">
        <v>0</v>
      </c>
      <c r="DD67" s="5">
        <v>0</v>
      </c>
      <c r="DE67" s="5">
        <v>0</v>
      </c>
      <c r="DF67" s="5">
        <v>739</v>
      </c>
      <c r="DG67" s="5">
        <v>10568</v>
      </c>
      <c r="DH67" s="5">
        <v>15668</v>
      </c>
      <c r="DI67" s="5">
        <v>34064</v>
      </c>
      <c r="DJ67" s="5">
        <v>47105</v>
      </c>
      <c r="DK67" s="5">
        <v>3285166</v>
      </c>
      <c r="DL67" s="5">
        <v>3578</v>
      </c>
      <c r="DM67" s="5">
        <v>1107667</v>
      </c>
      <c r="DN67" s="5">
        <v>1</v>
      </c>
      <c r="DO67" s="5">
        <v>189</v>
      </c>
      <c r="DP67" s="5">
        <v>1</v>
      </c>
      <c r="DQ67" s="5">
        <v>-99</v>
      </c>
      <c r="DR67" s="5">
        <v>49017</v>
      </c>
      <c r="DS67" s="5">
        <v>4384389</v>
      </c>
      <c r="DT67" s="5">
        <v>1626</v>
      </c>
      <c r="DU67" s="5">
        <v>331693</v>
      </c>
      <c r="DV67" s="5">
        <v>0</v>
      </c>
      <c r="DW67" s="5">
        <v>0</v>
      </c>
      <c r="DX67" s="5">
        <v>394</v>
      </c>
      <c r="DY67" s="5">
        <v>3152</v>
      </c>
      <c r="DZ67" s="5">
        <v>48948</v>
      </c>
      <c r="EA67" s="5">
        <v>4049543</v>
      </c>
      <c r="EB67" s="5">
        <v>11676</v>
      </c>
      <c r="EC67" s="5">
        <v>21340</v>
      </c>
      <c r="ED67" s="5">
        <v>12687</v>
      </c>
      <c r="EE67" s="5">
        <v>-76229</v>
      </c>
    </row>
    <row r="68" spans="1:135" ht="11.25">
      <c r="A68" s="6">
        <v>1000</v>
      </c>
      <c r="B68" s="5" t="s">
        <v>66</v>
      </c>
      <c r="C68" s="5">
        <v>1999</v>
      </c>
      <c r="D68" s="5">
        <v>0</v>
      </c>
      <c r="E68" s="5">
        <v>0</v>
      </c>
      <c r="F68" s="5">
        <v>1</v>
      </c>
      <c r="G68" s="5">
        <v>1583</v>
      </c>
      <c r="H68" s="5">
        <v>395</v>
      </c>
      <c r="I68" s="5">
        <v>147744</v>
      </c>
      <c r="J68" s="5">
        <v>0</v>
      </c>
      <c r="K68" s="5">
        <v>0</v>
      </c>
      <c r="L68" s="5">
        <v>7</v>
      </c>
      <c r="M68" s="5">
        <v>107507</v>
      </c>
      <c r="N68" s="5">
        <v>73</v>
      </c>
      <c r="O68" s="5">
        <v>207559</v>
      </c>
      <c r="P68" s="5">
        <v>1</v>
      </c>
      <c r="Q68" s="5">
        <v>297</v>
      </c>
      <c r="R68" s="5">
        <v>0</v>
      </c>
      <c r="S68" s="5">
        <v>0</v>
      </c>
      <c r="T68" s="5">
        <v>0</v>
      </c>
      <c r="U68" s="5">
        <v>0</v>
      </c>
      <c r="V68" s="5">
        <v>1739</v>
      </c>
      <c r="W68" s="5">
        <v>2316654</v>
      </c>
      <c r="X68" s="5">
        <v>1</v>
      </c>
      <c r="Y68" s="5">
        <v>2112</v>
      </c>
      <c r="Z68" s="5">
        <v>5033</v>
      </c>
      <c r="AA68" s="5">
        <v>60151487</v>
      </c>
      <c r="AB68" s="5">
        <v>909</v>
      </c>
      <c r="AC68" s="5">
        <v>185413</v>
      </c>
      <c r="AD68" s="5">
        <v>0</v>
      </c>
      <c r="AE68" s="5">
        <v>0</v>
      </c>
      <c r="AF68" s="5">
        <v>7950</v>
      </c>
      <c r="AG68" s="5">
        <v>63204499</v>
      </c>
      <c r="AH68" s="5">
        <v>4003</v>
      </c>
      <c r="AI68" s="5">
        <v>7307215</v>
      </c>
      <c r="AJ68" s="5">
        <v>3822</v>
      </c>
      <c r="AK68" s="5">
        <v>1612007</v>
      </c>
      <c r="AL68" s="5">
        <v>3468</v>
      </c>
      <c r="AM68" s="5">
        <v>5331106</v>
      </c>
      <c r="AN68" s="5">
        <v>1664</v>
      </c>
      <c r="AO68" s="5">
        <v>196999</v>
      </c>
      <c r="AP68" s="5">
        <v>422</v>
      </c>
      <c r="AQ68" s="5">
        <v>38839</v>
      </c>
      <c r="AR68" s="5">
        <v>6753</v>
      </c>
      <c r="AS68" s="5">
        <v>7178951</v>
      </c>
      <c r="AT68" s="5">
        <v>3459</v>
      </c>
      <c r="AU68" s="5">
        <v>21862982</v>
      </c>
      <c r="AV68" s="5">
        <v>917</v>
      </c>
      <c r="AW68" s="5">
        <v>569874</v>
      </c>
      <c r="AX68" s="5">
        <v>4190</v>
      </c>
      <c r="AY68" s="5">
        <v>22432855</v>
      </c>
      <c r="AZ68" s="5">
        <v>2860</v>
      </c>
      <c r="BA68" s="5">
        <v>1822961</v>
      </c>
      <c r="BB68" s="5">
        <v>2353</v>
      </c>
      <c r="BC68" s="5">
        <v>988615</v>
      </c>
      <c r="BD68" s="5">
        <v>363</v>
      </c>
      <c r="BE68" s="5">
        <v>2146924</v>
      </c>
      <c r="BF68" s="5">
        <v>2492</v>
      </c>
      <c r="BG68" s="5">
        <v>2013217</v>
      </c>
      <c r="BH68" s="5">
        <v>0</v>
      </c>
      <c r="BI68" s="5">
        <v>0</v>
      </c>
      <c r="BJ68" s="5">
        <v>2073</v>
      </c>
      <c r="BK68" s="5">
        <v>1125055</v>
      </c>
      <c r="BL68" s="5">
        <v>16760</v>
      </c>
      <c r="BM68" s="5">
        <v>62280606</v>
      </c>
      <c r="BN68" s="5">
        <v>4156</v>
      </c>
      <c r="BO68" s="5">
        <v>1458918</v>
      </c>
      <c r="BP68" s="5">
        <v>7</v>
      </c>
      <c r="BQ68" s="5">
        <v>-55939</v>
      </c>
      <c r="BR68" s="5">
        <v>4758</v>
      </c>
      <c r="BS68" s="5">
        <v>40581472</v>
      </c>
      <c r="BT68" s="5">
        <v>176669</v>
      </c>
      <c r="BU68" s="5">
        <v>402047332</v>
      </c>
      <c r="BV68" s="5">
        <v>181426</v>
      </c>
      <c r="BW68" s="5">
        <v>442628804</v>
      </c>
      <c r="BX68" s="5">
        <v>44158</v>
      </c>
      <c r="BY68" s="5">
        <v>28987607</v>
      </c>
      <c r="BZ68" s="5">
        <v>42996</v>
      </c>
      <c r="CA68" s="5">
        <v>493054</v>
      </c>
      <c r="CB68" s="5">
        <v>88985</v>
      </c>
      <c r="CC68" s="5">
        <v>6673870</v>
      </c>
      <c r="CD68" s="5">
        <v>0</v>
      </c>
      <c r="CE68" s="5">
        <v>0</v>
      </c>
      <c r="CF68" s="5">
        <v>5113</v>
      </c>
      <c r="CG68" s="5">
        <v>383425</v>
      </c>
      <c r="CH68" s="5">
        <v>26661</v>
      </c>
      <c r="CI68" s="5">
        <v>6265382</v>
      </c>
      <c r="CJ68" s="5">
        <v>78187</v>
      </c>
      <c r="CK68" s="5">
        <v>12974996</v>
      </c>
      <c r="CL68" s="5">
        <v>0</v>
      </c>
      <c r="CM68" s="5">
        <v>0</v>
      </c>
      <c r="CN68" s="5">
        <v>0</v>
      </c>
      <c r="CO68" s="5"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2</v>
      </c>
      <c r="CY68" s="5">
        <v>186</v>
      </c>
      <c r="CZ68" s="5">
        <v>42995</v>
      </c>
      <c r="DA68" s="5">
        <v>493047</v>
      </c>
      <c r="DB68" s="5">
        <v>0</v>
      </c>
      <c r="DC68" s="5">
        <v>0</v>
      </c>
      <c r="DD68" s="5">
        <v>1162</v>
      </c>
      <c r="DE68" s="5">
        <v>51150</v>
      </c>
      <c r="DF68" s="5">
        <v>730</v>
      </c>
      <c r="DG68" s="5">
        <v>36736</v>
      </c>
      <c r="DH68" s="5">
        <v>43725</v>
      </c>
      <c r="DI68" s="5">
        <v>580932</v>
      </c>
      <c r="DJ68" s="5">
        <v>89201</v>
      </c>
      <c r="DK68" s="5">
        <v>1335825</v>
      </c>
      <c r="DL68" s="5">
        <v>2738</v>
      </c>
      <c r="DM68" s="5">
        <v>823914</v>
      </c>
      <c r="DN68" s="5">
        <v>2</v>
      </c>
      <c r="DO68" s="5">
        <v>475</v>
      </c>
      <c r="DP68" s="5">
        <v>1</v>
      </c>
      <c r="DQ68" s="5">
        <v>-330</v>
      </c>
      <c r="DR68" s="5">
        <v>88813</v>
      </c>
      <c r="DS68" s="5">
        <v>2132773</v>
      </c>
      <c r="DT68" s="5">
        <v>788</v>
      </c>
      <c r="DU68" s="5">
        <v>92585</v>
      </c>
      <c r="DV68" s="5">
        <v>0</v>
      </c>
      <c r="DW68" s="5">
        <v>0</v>
      </c>
      <c r="DX68" s="5">
        <v>1162</v>
      </c>
      <c r="DY68" s="5">
        <v>12787</v>
      </c>
      <c r="DZ68" s="5">
        <v>88025</v>
      </c>
      <c r="EA68" s="5">
        <v>2027400</v>
      </c>
      <c r="EB68" s="5">
        <v>37125</v>
      </c>
      <c r="EC68" s="5">
        <v>541791</v>
      </c>
      <c r="ED68" s="5">
        <v>33709</v>
      </c>
      <c r="EE68" s="5">
        <v>-450433</v>
      </c>
    </row>
    <row r="69" spans="1:135" ht="11.25">
      <c r="A69" s="6">
        <v>2000</v>
      </c>
      <c r="B69" s="5" t="s">
        <v>66</v>
      </c>
      <c r="C69" s="5">
        <v>2999</v>
      </c>
      <c r="D69" s="5">
        <v>0</v>
      </c>
      <c r="E69" s="5">
        <v>0</v>
      </c>
      <c r="F69" s="5">
        <v>1556</v>
      </c>
      <c r="G69" s="5">
        <v>1594053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231</v>
      </c>
      <c r="O69" s="5">
        <v>704540</v>
      </c>
      <c r="P69" s="5">
        <v>36</v>
      </c>
      <c r="Q69" s="5">
        <v>892861</v>
      </c>
      <c r="R69" s="5">
        <v>0</v>
      </c>
      <c r="S69" s="5">
        <v>0</v>
      </c>
      <c r="T69" s="5">
        <v>0</v>
      </c>
      <c r="U69" s="5">
        <v>0</v>
      </c>
      <c r="V69" s="5">
        <v>2778</v>
      </c>
      <c r="W69" s="5">
        <v>1201330</v>
      </c>
      <c r="X69" s="5">
        <v>1</v>
      </c>
      <c r="Y69" s="5">
        <v>13291</v>
      </c>
      <c r="Z69" s="5">
        <v>2442</v>
      </c>
      <c r="AA69" s="5">
        <v>63955312</v>
      </c>
      <c r="AB69" s="5">
        <v>356</v>
      </c>
      <c r="AC69" s="5">
        <v>71597</v>
      </c>
      <c r="AD69" s="5">
        <v>0</v>
      </c>
      <c r="AE69" s="5">
        <v>0</v>
      </c>
      <c r="AF69" s="5">
        <v>7159</v>
      </c>
      <c r="AG69" s="5">
        <v>69856995</v>
      </c>
      <c r="AH69" s="5">
        <v>6308</v>
      </c>
      <c r="AI69" s="5">
        <v>18130240</v>
      </c>
      <c r="AJ69" s="5">
        <v>7334</v>
      </c>
      <c r="AK69" s="5">
        <v>3716689</v>
      </c>
      <c r="AL69" s="5">
        <v>6930</v>
      </c>
      <c r="AM69" s="5">
        <v>17592323</v>
      </c>
      <c r="AN69" s="5">
        <v>6861</v>
      </c>
      <c r="AO69" s="5">
        <v>1698693</v>
      </c>
      <c r="AP69" s="5">
        <v>3280</v>
      </c>
      <c r="AQ69" s="5">
        <v>2250112</v>
      </c>
      <c r="AR69" s="5">
        <v>13160</v>
      </c>
      <c r="AS69" s="5">
        <v>25257820</v>
      </c>
      <c r="AT69" s="5">
        <v>7507</v>
      </c>
      <c r="AU69" s="5">
        <v>60679809</v>
      </c>
      <c r="AV69" s="5">
        <v>876</v>
      </c>
      <c r="AW69" s="5">
        <v>4743691</v>
      </c>
      <c r="AX69" s="5">
        <v>7911</v>
      </c>
      <c r="AY69" s="5">
        <v>65423501</v>
      </c>
      <c r="AZ69" s="5">
        <v>10022</v>
      </c>
      <c r="BA69" s="5">
        <v>6916762</v>
      </c>
      <c r="BB69" s="5">
        <v>2779</v>
      </c>
      <c r="BC69" s="5">
        <v>810581</v>
      </c>
      <c r="BD69" s="5">
        <v>2077</v>
      </c>
      <c r="BE69" s="5">
        <v>6183629</v>
      </c>
      <c r="BF69" s="5">
        <v>10834</v>
      </c>
      <c r="BG69" s="5">
        <v>9238266</v>
      </c>
      <c r="BH69" s="5">
        <v>0</v>
      </c>
      <c r="BI69" s="5">
        <v>0</v>
      </c>
      <c r="BJ69" s="5">
        <v>5449</v>
      </c>
      <c r="BK69" s="5">
        <v>3511054</v>
      </c>
      <c r="BL69" s="5">
        <v>28507</v>
      </c>
      <c r="BM69" s="5">
        <v>184840426</v>
      </c>
      <c r="BN69" s="5">
        <v>9464</v>
      </c>
      <c r="BO69" s="5">
        <v>3143132</v>
      </c>
      <c r="BP69" s="5">
        <v>1164</v>
      </c>
      <c r="BQ69" s="5">
        <v>205684</v>
      </c>
      <c r="BR69" s="5">
        <v>11566</v>
      </c>
      <c r="BS69" s="5">
        <v>117740065</v>
      </c>
      <c r="BT69" s="5">
        <v>175173</v>
      </c>
      <c r="BU69" s="5">
        <v>484666934</v>
      </c>
      <c r="BV69" s="5">
        <v>186740</v>
      </c>
      <c r="BW69" s="5">
        <v>602406999</v>
      </c>
      <c r="BX69" s="5">
        <v>51625</v>
      </c>
      <c r="BY69" s="5">
        <v>52585328</v>
      </c>
      <c r="BZ69" s="5">
        <v>47718</v>
      </c>
      <c r="CA69" s="5">
        <v>1205188</v>
      </c>
      <c r="CB69" s="5">
        <v>118414</v>
      </c>
      <c r="CC69" s="5">
        <v>8881098</v>
      </c>
      <c r="CD69" s="5">
        <v>0</v>
      </c>
      <c r="CE69" s="5">
        <v>0</v>
      </c>
      <c r="CF69" s="5">
        <v>15178</v>
      </c>
      <c r="CG69" s="5">
        <v>1138336</v>
      </c>
      <c r="CH69" s="5">
        <v>44024</v>
      </c>
      <c r="CI69" s="5">
        <v>10345526</v>
      </c>
      <c r="CJ69" s="5">
        <v>97274</v>
      </c>
      <c r="CK69" s="5">
        <v>19909810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1</v>
      </c>
      <c r="CS69" s="5">
        <v>1</v>
      </c>
      <c r="CT69" s="5">
        <v>0</v>
      </c>
      <c r="CU69" s="5">
        <v>0</v>
      </c>
      <c r="CV69" s="5">
        <v>1</v>
      </c>
      <c r="CW69" s="5">
        <v>1</v>
      </c>
      <c r="CX69" s="5">
        <v>0</v>
      </c>
      <c r="CY69" s="5">
        <v>0</v>
      </c>
      <c r="CZ69" s="5">
        <v>41239</v>
      </c>
      <c r="DA69" s="5">
        <v>1191994</v>
      </c>
      <c r="DB69" s="5">
        <v>0</v>
      </c>
      <c r="DC69" s="5">
        <v>0</v>
      </c>
      <c r="DD69" s="5">
        <v>0</v>
      </c>
      <c r="DE69" s="5">
        <v>0</v>
      </c>
      <c r="DF69" s="5">
        <v>36</v>
      </c>
      <c r="DG69" s="5">
        <v>19005</v>
      </c>
      <c r="DH69" s="5">
        <v>41275</v>
      </c>
      <c r="DI69" s="5">
        <v>1210999</v>
      </c>
      <c r="DJ69" s="5">
        <v>99191</v>
      </c>
      <c r="DK69" s="5">
        <v>3496204</v>
      </c>
      <c r="DL69" s="5">
        <v>2891</v>
      </c>
      <c r="DM69" s="5">
        <v>1531256</v>
      </c>
      <c r="DN69" s="5">
        <v>0</v>
      </c>
      <c r="DO69" s="5">
        <v>0</v>
      </c>
      <c r="DP69" s="5">
        <v>0</v>
      </c>
      <c r="DQ69" s="5">
        <v>0</v>
      </c>
      <c r="DR69" s="5">
        <v>97455</v>
      </c>
      <c r="DS69" s="5">
        <v>4982392</v>
      </c>
      <c r="DT69" s="5">
        <v>1983</v>
      </c>
      <c r="DU69" s="5">
        <v>1446415</v>
      </c>
      <c r="DV69" s="5">
        <v>0</v>
      </c>
      <c r="DW69" s="5">
        <v>0</v>
      </c>
      <c r="DX69" s="5">
        <v>5045</v>
      </c>
      <c r="DY69" s="5">
        <v>21479</v>
      </c>
      <c r="DZ69" s="5">
        <v>91215</v>
      </c>
      <c r="EA69" s="5">
        <v>3514498</v>
      </c>
      <c r="EB69" s="5">
        <v>34571</v>
      </c>
      <c r="EC69" s="5">
        <v>1162444</v>
      </c>
      <c r="ED69" s="5">
        <v>29871</v>
      </c>
      <c r="EE69" s="5">
        <v>-977144</v>
      </c>
    </row>
    <row r="70" spans="1:135" ht="11.25">
      <c r="A70" s="6">
        <v>3000</v>
      </c>
      <c r="B70" s="5" t="s">
        <v>66</v>
      </c>
      <c r="C70" s="5">
        <v>3999</v>
      </c>
      <c r="D70" s="5">
        <v>0</v>
      </c>
      <c r="E70" s="5">
        <v>0</v>
      </c>
      <c r="F70" s="5">
        <v>595</v>
      </c>
      <c r="G70" s="5">
        <v>274485</v>
      </c>
      <c r="H70" s="5">
        <v>2</v>
      </c>
      <c r="I70" s="5">
        <v>1056</v>
      </c>
      <c r="J70" s="5">
        <v>0</v>
      </c>
      <c r="K70" s="5">
        <v>0</v>
      </c>
      <c r="L70" s="5">
        <v>8</v>
      </c>
      <c r="M70" s="5">
        <v>110198</v>
      </c>
      <c r="N70" s="5">
        <v>906</v>
      </c>
      <c r="O70" s="5">
        <v>2080</v>
      </c>
      <c r="P70" s="5">
        <v>2</v>
      </c>
      <c r="Q70" s="5">
        <v>99</v>
      </c>
      <c r="R70" s="5">
        <v>0</v>
      </c>
      <c r="S70" s="5">
        <v>0</v>
      </c>
      <c r="T70" s="5">
        <v>0</v>
      </c>
      <c r="U70" s="5">
        <v>0</v>
      </c>
      <c r="V70" s="5">
        <v>1645</v>
      </c>
      <c r="W70" s="5">
        <v>256083</v>
      </c>
      <c r="X70" s="5">
        <v>0</v>
      </c>
      <c r="Y70" s="5">
        <v>0</v>
      </c>
      <c r="Z70" s="5">
        <v>3997</v>
      </c>
      <c r="AA70" s="5">
        <v>60680253</v>
      </c>
      <c r="AB70" s="5">
        <v>2332</v>
      </c>
      <c r="AC70" s="5">
        <v>171304</v>
      </c>
      <c r="AD70" s="5">
        <v>0</v>
      </c>
      <c r="AE70" s="5">
        <v>0</v>
      </c>
      <c r="AF70" s="5">
        <v>9444</v>
      </c>
      <c r="AG70" s="5">
        <v>61495559</v>
      </c>
      <c r="AH70" s="5">
        <v>7126</v>
      </c>
      <c r="AI70" s="5">
        <v>21485500</v>
      </c>
      <c r="AJ70" s="5">
        <v>6029</v>
      </c>
      <c r="AK70" s="5">
        <v>8606295</v>
      </c>
      <c r="AL70" s="5">
        <v>5687</v>
      </c>
      <c r="AM70" s="5">
        <v>9337348</v>
      </c>
      <c r="AN70" s="5">
        <v>5642</v>
      </c>
      <c r="AO70" s="5">
        <v>1937621</v>
      </c>
      <c r="AP70" s="5">
        <v>2570</v>
      </c>
      <c r="AQ70" s="5">
        <v>1545909</v>
      </c>
      <c r="AR70" s="5">
        <v>9813</v>
      </c>
      <c r="AS70" s="5">
        <v>21427173</v>
      </c>
      <c r="AT70" s="5">
        <v>4009</v>
      </c>
      <c r="AU70" s="5">
        <v>35236849</v>
      </c>
      <c r="AV70" s="5">
        <v>3450</v>
      </c>
      <c r="AW70" s="5">
        <v>3456151</v>
      </c>
      <c r="AX70" s="5">
        <v>6470</v>
      </c>
      <c r="AY70" s="5">
        <v>38693001</v>
      </c>
      <c r="AZ70" s="5">
        <v>8197</v>
      </c>
      <c r="BA70" s="5">
        <v>11350566</v>
      </c>
      <c r="BB70" s="5">
        <v>726</v>
      </c>
      <c r="BC70" s="5">
        <v>282199</v>
      </c>
      <c r="BD70" s="5">
        <v>838</v>
      </c>
      <c r="BE70" s="5">
        <v>2377122</v>
      </c>
      <c r="BF70" s="5">
        <v>7765</v>
      </c>
      <c r="BG70" s="5">
        <v>9482690</v>
      </c>
      <c r="BH70" s="5">
        <v>0</v>
      </c>
      <c r="BI70" s="5">
        <v>0</v>
      </c>
      <c r="BJ70" s="5">
        <v>4703</v>
      </c>
      <c r="BK70" s="5">
        <v>7850559</v>
      </c>
      <c r="BL70" s="5">
        <v>21023</v>
      </c>
      <c r="BM70" s="5">
        <v>143455858</v>
      </c>
      <c r="BN70" s="5">
        <v>9461</v>
      </c>
      <c r="BO70" s="5">
        <v>6210352</v>
      </c>
      <c r="BP70" s="5">
        <v>1162</v>
      </c>
      <c r="BQ70" s="5">
        <v>-620771</v>
      </c>
      <c r="BR70" s="5">
        <v>7484</v>
      </c>
      <c r="BS70" s="5">
        <v>81443873</v>
      </c>
      <c r="BT70" s="5">
        <v>185109</v>
      </c>
      <c r="BU70" s="5">
        <v>554650792</v>
      </c>
      <c r="BV70" s="5">
        <v>192592</v>
      </c>
      <c r="BW70" s="5">
        <v>636094666</v>
      </c>
      <c r="BX70" s="5">
        <v>157903</v>
      </c>
      <c r="BY70" s="5">
        <v>141575214</v>
      </c>
      <c r="BZ70" s="5">
        <v>157903</v>
      </c>
      <c r="CA70" s="5">
        <v>2583421</v>
      </c>
      <c r="CB70" s="5">
        <v>119374</v>
      </c>
      <c r="CC70" s="5">
        <v>8953092</v>
      </c>
      <c r="CD70" s="5">
        <v>1</v>
      </c>
      <c r="CE70" s="5">
        <v>76</v>
      </c>
      <c r="CF70" s="5">
        <v>19750</v>
      </c>
      <c r="CG70" s="5">
        <v>1481204</v>
      </c>
      <c r="CH70" s="5">
        <v>39690</v>
      </c>
      <c r="CI70" s="5">
        <v>9327190</v>
      </c>
      <c r="CJ70" s="5">
        <v>101832</v>
      </c>
      <c r="CK70" s="5">
        <v>19361681</v>
      </c>
      <c r="CL70" s="5">
        <v>0</v>
      </c>
      <c r="CM70" s="5">
        <v>0</v>
      </c>
      <c r="CN70" s="5">
        <v>0</v>
      </c>
      <c r="CO70" s="5">
        <v>0</v>
      </c>
      <c r="CP70" s="5">
        <v>0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1162</v>
      </c>
      <c r="CY70" s="5">
        <v>69750</v>
      </c>
      <c r="CZ70" s="5">
        <v>89192</v>
      </c>
      <c r="DA70" s="5">
        <v>2083117</v>
      </c>
      <c r="DB70" s="5">
        <v>0</v>
      </c>
      <c r="DC70" s="5">
        <v>0</v>
      </c>
      <c r="DD70" s="5">
        <v>2</v>
      </c>
      <c r="DE70" s="5">
        <v>261</v>
      </c>
      <c r="DF70" s="5">
        <v>256</v>
      </c>
      <c r="DG70" s="5">
        <v>56112</v>
      </c>
      <c r="DH70" s="5">
        <v>89450</v>
      </c>
      <c r="DI70" s="5">
        <v>2139490</v>
      </c>
      <c r="DJ70" s="5">
        <v>119017</v>
      </c>
      <c r="DK70" s="5">
        <v>3663875</v>
      </c>
      <c r="DL70" s="5">
        <v>5863</v>
      </c>
      <c r="DM70" s="5">
        <v>3537555</v>
      </c>
      <c r="DN70" s="5">
        <v>0</v>
      </c>
      <c r="DO70" s="5">
        <v>0</v>
      </c>
      <c r="DP70" s="5">
        <v>1162</v>
      </c>
      <c r="DQ70" s="5">
        <v>-166236</v>
      </c>
      <c r="DR70" s="5">
        <v>103129</v>
      </c>
      <c r="DS70" s="5">
        <v>6753576</v>
      </c>
      <c r="DT70" s="5">
        <v>1</v>
      </c>
      <c r="DU70" s="5">
        <v>5075</v>
      </c>
      <c r="DV70" s="5">
        <v>0</v>
      </c>
      <c r="DW70" s="5">
        <v>0</v>
      </c>
      <c r="DX70" s="5">
        <v>1162</v>
      </c>
      <c r="DY70" s="5">
        <v>1162</v>
      </c>
      <c r="DZ70" s="5">
        <v>103128</v>
      </c>
      <c r="EA70" s="5">
        <v>6769426</v>
      </c>
      <c r="EB70" s="5">
        <v>42557</v>
      </c>
      <c r="EC70" s="5">
        <v>1523733</v>
      </c>
      <c r="ED70" s="5">
        <v>30901</v>
      </c>
      <c r="EE70" s="5">
        <v>-1451927</v>
      </c>
    </row>
    <row r="71" spans="1:135" ht="11.25">
      <c r="A71" s="6">
        <v>4000</v>
      </c>
      <c r="B71" s="5" t="s">
        <v>66</v>
      </c>
      <c r="C71" s="5">
        <v>4999</v>
      </c>
      <c r="D71" s="5">
        <v>0</v>
      </c>
      <c r="E71" s="5">
        <v>0</v>
      </c>
      <c r="F71" s="5">
        <v>0</v>
      </c>
      <c r="G71" s="5">
        <v>0</v>
      </c>
      <c r="H71" s="5">
        <v>3</v>
      </c>
      <c r="I71" s="5">
        <v>20570</v>
      </c>
      <c r="J71" s="5">
        <v>0</v>
      </c>
      <c r="K71" s="5">
        <v>0</v>
      </c>
      <c r="L71" s="5">
        <v>0</v>
      </c>
      <c r="M71" s="5">
        <v>0</v>
      </c>
      <c r="N71" s="5">
        <v>47</v>
      </c>
      <c r="O71" s="5">
        <v>128721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2201</v>
      </c>
      <c r="W71" s="5">
        <v>396095</v>
      </c>
      <c r="X71" s="5">
        <v>1</v>
      </c>
      <c r="Y71" s="5">
        <v>135</v>
      </c>
      <c r="Z71" s="5">
        <v>3593</v>
      </c>
      <c r="AA71" s="5">
        <v>56468794</v>
      </c>
      <c r="AB71" s="5">
        <v>9</v>
      </c>
      <c r="AC71" s="5">
        <v>727700</v>
      </c>
      <c r="AD71" s="5">
        <v>0</v>
      </c>
      <c r="AE71" s="5">
        <v>0</v>
      </c>
      <c r="AF71" s="5">
        <v>6169</v>
      </c>
      <c r="AG71" s="5">
        <v>59280909</v>
      </c>
      <c r="AH71" s="5">
        <v>12138</v>
      </c>
      <c r="AI71" s="5">
        <v>54317958</v>
      </c>
      <c r="AJ71" s="5">
        <v>4125</v>
      </c>
      <c r="AK71" s="5">
        <v>7520753</v>
      </c>
      <c r="AL71" s="5">
        <v>8382</v>
      </c>
      <c r="AM71" s="5">
        <v>8861737</v>
      </c>
      <c r="AN71" s="5">
        <v>10734</v>
      </c>
      <c r="AO71" s="5">
        <v>2241828</v>
      </c>
      <c r="AP71" s="5">
        <v>3917</v>
      </c>
      <c r="AQ71" s="5">
        <v>2894214</v>
      </c>
      <c r="AR71" s="5">
        <v>14297</v>
      </c>
      <c r="AS71" s="5">
        <v>21518533</v>
      </c>
      <c r="AT71" s="5">
        <v>9526</v>
      </c>
      <c r="AU71" s="5">
        <v>73112729</v>
      </c>
      <c r="AV71" s="5">
        <v>2657</v>
      </c>
      <c r="AW71" s="5">
        <v>277427</v>
      </c>
      <c r="AX71" s="5">
        <v>10733</v>
      </c>
      <c r="AY71" s="5">
        <v>73390157</v>
      </c>
      <c r="AZ71" s="5">
        <v>10555</v>
      </c>
      <c r="BA71" s="5">
        <v>13335868</v>
      </c>
      <c r="BB71" s="5">
        <v>5115</v>
      </c>
      <c r="BC71" s="5">
        <v>1949927</v>
      </c>
      <c r="BD71" s="5">
        <v>525</v>
      </c>
      <c r="BE71" s="5">
        <v>605558</v>
      </c>
      <c r="BF71" s="5">
        <v>10829</v>
      </c>
      <c r="BG71" s="5">
        <v>12483133</v>
      </c>
      <c r="BH71" s="5">
        <v>0</v>
      </c>
      <c r="BI71" s="5">
        <v>0</v>
      </c>
      <c r="BJ71" s="5">
        <v>7663</v>
      </c>
      <c r="BK71" s="5">
        <v>8871243</v>
      </c>
      <c r="BL71" s="5">
        <v>26999</v>
      </c>
      <c r="BM71" s="5">
        <v>220417756</v>
      </c>
      <c r="BN71" s="5">
        <v>6764</v>
      </c>
      <c r="BO71" s="5">
        <v>1983517</v>
      </c>
      <c r="BP71" s="5">
        <v>1200</v>
      </c>
      <c r="BQ71" s="5">
        <v>174431</v>
      </c>
      <c r="BR71" s="5">
        <v>13032</v>
      </c>
      <c r="BS71" s="5">
        <v>145572660</v>
      </c>
      <c r="BT71" s="5">
        <v>220736</v>
      </c>
      <c r="BU71" s="5">
        <v>700953024</v>
      </c>
      <c r="BV71" s="5">
        <v>233768</v>
      </c>
      <c r="BW71" s="5">
        <v>846525684</v>
      </c>
      <c r="BX71" s="5">
        <v>184379</v>
      </c>
      <c r="BY71" s="5">
        <v>332193997</v>
      </c>
      <c r="BZ71" s="5">
        <v>184379</v>
      </c>
      <c r="CA71" s="5">
        <v>4343266</v>
      </c>
      <c r="CB71" s="5">
        <v>166683</v>
      </c>
      <c r="CC71" s="5">
        <v>12501294</v>
      </c>
      <c r="CD71" s="5">
        <v>0</v>
      </c>
      <c r="CE71" s="5">
        <v>0</v>
      </c>
      <c r="CF71" s="5">
        <v>21805</v>
      </c>
      <c r="CG71" s="5">
        <v>1635416</v>
      </c>
      <c r="CH71" s="5">
        <v>50623</v>
      </c>
      <c r="CI71" s="5">
        <v>11896535</v>
      </c>
      <c r="CJ71" s="5">
        <v>146369</v>
      </c>
      <c r="CK71" s="5">
        <v>25969091</v>
      </c>
      <c r="CL71" s="5">
        <v>0</v>
      </c>
      <c r="CM71" s="5">
        <v>0</v>
      </c>
      <c r="CN71" s="5">
        <v>0</v>
      </c>
      <c r="CO71" s="5">
        <v>0</v>
      </c>
      <c r="CP71" s="5">
        <v>0</v>
      </c>
      <c r="CQ71" s="5">
        <v>0</v>
      </c>
      <c r="CR71" s="5">
        <v>394</v>
      </c>
      <c r="CS71" s="5">
        <v>6698</v>
      </c>
      <c r="CT71" s="5">
        <v>0</v>
      </c>
      <c r="CU71" s="5">
        <v>0</v>
      </c>
      <c r="CV71" s="5">
        <v>394</v>
      </c>
      <c r="CW71" s="5">
        <v>6698</v>
      </c>
      <c r="CX71" s="5">
        <v>394</v>
      </c>
      <c r="CY71" s="5">
        <v>23639</v>
      </c>
      <c r="CZ71" s="5">
        <v>86563</v>
      </c>
      <c r="DA71" s="5">
        <v>2696320</v>
      </c>
      <c r="DB71" s="5">
        <v>0</v>
      </c>
      <c r="DC71" s="5">
        <v>0</v>
      </c>
      <c r="DD71" s="5">
        <v>1</v>
      </c>
      <c r="DE71" s="5">
        <v>25588</v>
      </c>
      <c r="DF71" s="5">
        <v>2830</v>
      </c>
      <c r="DG71" s="5">
        <v>183491</v>
      </c>
      <c r="DH71" s="5">
        <v>87727</v>
      </c>
      <c r="DI71" s="5">
        <v>2905399</v>
      </c>
      <c r="DJ71" s="5">
        <v>140471</v>
      </c>
      <c r="DK71" s="5">
        <v>4804642</v>
      </c>
      <c r="DL71" s="5">
        <v>1697</v>
      </c>
      <c r="DM71" s="5">
        <v>1135742</v>
      </c>
      <c r="DN71" s="5">
        <v>0</v>
      </c>
      <c r="DO71" s="5">
        <v>0</v>
      </c>
      <c r="DP71" s="5">
        <v>395</v>
      </c>
      <c r="DQ71" s="5">
        <v>-335588</v>
      </c>
      <c r="DR71" s="5">
        <v>112018</v>
      </c>
      <c r="DS71" s="5">
        <v>4798431</v>
      </c>
      <c r="DT71" s="5">
        <v>797</v>
      </c>
      <c r="DU71" s="5">
        <v>548874</v>
      </c>
      <c r="DV71" s="5">
        <v>225</v>
      </c>
      <c r="DW71" s="5">
        <v>2252</v>
      </c>
      <c r="DX71" s="5">
        <v>1387</v>
      </c>
      <c r="DY71" s="5">
        <v>87546</v>
      </c>
      <c r="DZ71" s="5">
        <v>111615</v>
      </c>
      <c r="EA71" s="5">
        <v>4249558</v>
      </c>
      <c r="EB71" s="5">
        <v>49175</v>
      </c>
      <c r="EC71" s="5">
        <v>1847504</v>
      </c>
      <c r="ED71" s="5">
        <v>36740</v>
      </c>
      <c r="EE71" s="5">
        <v>-1267891</v>
      </c>
    </row>
    <row r="72" spans="1:135" ht="11.25">
      <c r="A72" s="6">
        <v>5000</v>
      </c>
      <c r="B72" s="5" t="s">
        <v>66</v>
      </c>
      <c r="C72" s="5">
        <v>5999</v>
      </c>
      <c r="D72" s="5">
        <v>0</v>
      </c>
      <c r="E72" s="5">
        <v>0</v>
      </c>
      <c r="F72" s="5">
        <v>7</v>
      </c>
      <c r="G72" s="5">
        <v>11313</v>
      </c>
      <c r="H72" s="5">
        <v>10</v>
      </c>
      <c r="I72" s="5">
        <v>731</v>
      </c>
      <c r="J72" s="5">
        <v>0</v>
      </c>
      <c r="K72" s="5">
        <v>0</v>
      </c>
      <c r="L72" s="5">
        <v>1164</v>
      </c>
      <c r="M72" s="5">
        <v>2858257</v>
      </c>
      <c r="N72" s="5">
        <v>403</v>
      </c>
      <c r="O72" s="5">
        <v>100362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1025</v>
      </c>
      <c r="W72" s="5">
        <v>1173839</v>
      </c>
      <c r="X72" s="5">
        <v>0</v>
      </c>
      <c r="Y72" s="5">
        <v>0</v>
      </c>
      <c r="Z72" s="5">
        <v>5109</v>
      </c>
      <c r="AA72" s="5">
        <v>93438023</v>
      </c>
      <c r="AB72" s="5">
        <v>403</v>
      </c>
      <c r="AC72" s="5">
        <v>733647</v>
      </c>
      <c r="AD72" s="5">
        <v>0</v>
      </c>
      <c r="AE72" s="5">
        <v>0</v>
      </c>
      <c r="AF72" s="5">
        <v>7687</v>
      </c>
      <c r="AG72" s="5">
        <v>98316172</v>
      </c>
      <c r="AH72" s="5">
        <v>4418</v>
      </c>
      <c r="AI72" s="5">
        <v>20955333</v>
      </c>
      <c r="AJ72" s="5">
        <v>5984</v>
      </c>
      <c r="AK72" s="5">
        <v>6547522</v>
      </c>
      <c r="AL72" s="5">
        <v>8408</v>
      </c>
      <c r="AM72" s="5">
        <v>17058327</v>
      </c>
      <c r="AN72" s="5">
        <v>5425</v>
      </c>
      <c r="AO72" s="5">
        <v>2706413</v>
      </c>
      <c r="AP72" s="5">
        <v>426</v>
      </c>
      <c r="AQ72" s="5">
        <v>55598</v>
      </c>
      <c r="AR72" s="5">
        <v>10218</v>
      </c>
      <c r="AS72" s="5">
        <v>26367862</v>
      </c>
      <c r="AT72" s="5">
        <v>6969</v>
      </c>
      <c r="AU72" s="5">
        <v>67204236</v>
      </c>
      <c r="AV72" s="5">
        <v>2145</v>
      </c>
      <c r="AW72" s="5">
        <v>1182503</v>
      </c>
      <c r="AX72" s="5">
        <v>8150</v>
      </c>
      <c r="AY72" s="5">
        <v>68386739</v>
      </c>
      <c r="AZ72" s="5">
        <v>5229</v>
      </c>
      <c r="BA72" s="5">
        <v>7716845</v>
      </c>
      <c r="BB72" s="5">
        <v>3630</v>
      </c>
      <c r="BC72" s="5">
        <v>2099381</v>
      </c>
      <c r="BD72" s="5">
        <v>704</v>
      </c>
      <c r="BE72" s="5">
        <v>1819660</v>
      </c>
      <c r="BF72" s="5">
        <v>3973</v>
      </c>
      <c r="BG72" s="5">
        <v>6168216</v>
      </c>
      <c r="BH72" s="5">
        <v>0</v>
      </c>
      <c r="BI72" s="5">
        <v>0</v>
      </c>
      <c r="BJ72" s="5">
        <v>2906</v>
      </c>
      <c r="BK72" s="5">
        <v>5466102</v>
      </c>
      <c r="BL72" s="5">
        <v>27838</v>
      </c>
      <c r="BM72" s="5">
        <v>211684254</v>
      </c>
      <c r="BN72" s="5">
        <v>5690</v>
      </c>
      <c r="BO72" s="5">
        <v>5478064</v>
      </c>
      <c r="BP72" s="5">
        <v>63</v>
      </c>
      <c r="BQ72" s="5">
        <v>-39973</v>
      </c>
      <c r="BR72" s="5">
        <v>8555</v>
      </c>
      <c r="BS72" s="5">
        <v>107178599</v>
      </c>
      <c r="BT72" s="5">
        <v>206126</v>
      </c>
      <c r="BU72" s="5">
        <v>661034966</v>
      </c>
      <c r="BV72" s="5">
        <v>214683</v>
      </c>
      <c r="BW72" s="5">
        <v>768213566</v>
      </c>
      <c r="BX72" s="5">
        <v>180887</v>
      </c>
      <c r="BY72" s="5">
        <v>483420035</v>
      </c>
      <c r="BZ72" s="5">
        <v>179299</v>
      </c>
      <c r="CA72" s="5">
        <v>5924052</v>
      </c>
      <c r="CB72" s="5">
        <v>166610</v>
      </c>
      <c r="CC72" s="5">
        <v>12495772</v>
      </c>
      <c r="CD72" s="5">
        <v>0</v>
      </c>
      <c r="CE72" s="5">
        <v>0</v>
      </c>
      <c r="CF72" s="5">
        <v>15730</v>
      </c>
      <c r="CG72" s="5">
        <v>1179699</v>
      </c>
      <c r="CH72" s="5">
        <v>71309</v>
      </c>
      <c r="CI72" s="5">
        <v>16757678</v>
      </c>
      <c r="CJ72" s="5">
        <v>148742</v>
      </c>
      <c r="CK72" s="5">
        <v>30391865</v>
      </c>
      <c r="CL72" s="5">
        <v>0</v>
      </c>
      <c r="CM72" s="5">
        <v>0</v>
      </c>
      <c r="CN72" s="5">
        <v>505</v>
      </c>
      <c r="CO72" s="5">
        <v>12616</v>
      </c>
      <c r="CP72" s="5">
        <v>0</v>
      </c>
      <c r="CQ72" s="5">
        <v>0</v>
      </c>
      <c r="CR72" s="5">
        <v>505</v>
      </c>
      <c r="CS72" s="5">
        <v>5551</v>
      </c>
      <c r="CT72" s="5">
        <v>505</v>
      </c>
      <c r="CU72" s="5">
        <v>15139</v>
      </c>
      <c r="CV72" s="5">
        <v>505</v>
      </c>
      <c r="CW72" s="5">
        <v>33305</v>
      </c>
      <c r="CX72" s="5">
        <v>0</v>
      </c>
      <c r="CY72" s="5">
        <v>0</v>
      </c>
      <c r="CZ72" s="5">
        <v>65535</v>
      </c>
      <c r="DA72" s="5">
        <v>3076652</v>
      </c>
      <c r="DB72" s="5">
        <v>0</v>
      </c>
      <c r="DC72" s="5">
        <v>0</v>
      </c>
      <c r="DD72" s="5">
        <v>2</v>
      </c>
      <c r="DE72" s="5">
        <v>1581</v>
      </c>
      <c r="DF72" s="5">
        <v>619</v>
      </c>
      <c r="DG72" s="5">
        <v>28092</v>
      </c>
      <c r="DH72" s="5">
        <v>66156</v>
      </c>
      <c r="DI72" s="5">
        <v>3106324</v>
      </c>
      <c r="DJ72" s="5">
        <v>140217</v>
      </c>
      <c r="DK72" s="5">
        <v>8187915</v>
      </c>
      <c r="DL72" s="5">
        <v>3869</v>
      </c>
      <c r="DM72" s="5">
        <v>1330176</v>
      </c>
      <c r="DN72" s="5">
        <v>0</v>
      </c>
      <c r="DO72" s="5">
        <v>0</v>
      </c>
      <c r="DP72" s="5">
        <v>403</v>
      </c>
      <c r="DQ72" s="5">
        <v>-46708</v>
      </c>
      <c r="DR72" s="5">
        <v>118044</v>
      </c>
      <c r="DS72" s="5">
        <v>8338141</v>
      </c>
      <c r="DT72" s="5">
        <v>2555</v>
      </c>
      <c r="DU72" s="5">
        <v>402779</v>
      </c>
      <c r="DV72" s="5">
        <v>0</v>
      </c>
      <c r="DW72" s="5">
        <v>0</v>
      </c>
      <c r="DX72" s="5">
        <v>1162</v>
      </c>
      <c r="DY72" s="5">
        <v>4650</v>
      </c>
      <c r="DZ72" s="5">
        <v>114525</v>
      </c>
      <c r="EA72" s="5">
        <v>7930712</v>
      </c>
      <c r="EB72" s="5">
        <v>41220</v>
      </c>
      <c r="EC72" s="5">
        <v>1876487</v>
      </c>
      <c r="ED72" s="5">
        <v>33937</v>
      </c>
      <c r="EE72" s="5">
        <v>-2080098</v>
      </c>
    </row>
    <row r="73" spans="1:135" ht="11.25">
      <c r="A73" s="6">
        <v>6000</v>
      </c>
      <c r="B73" s="5" t="s">
        <v>66</v>
      </c>
      <c r="C73" s="5">
        <v>6999</v>
      </c>
      <c r="D73" s="5">
        <v>0</v>
      </c>
      <c r="E73" s="5">
        <v>0</v>
      </c>
      <c r="F73" s="5">
        <v>499</v>
      </c>
      <c r="G73" s="5">
        <v>423444</v>
      </c>
      <c r="H73" s="5">
        <v>395</v>
      </c>
      <c r="I73" s="5">
        <v>2450660</v>
      </c>
      <c r="J73" s="5">
        <v>0</v>
      </c>
      <c r="K73" s="5">
        <v>0</v>
      </c>
      <c r="L73" s="5">
        <v>1162</v>
      </c>
      <c r="M73" s="5">
        <v>571946</v>
      </c>
      <c r="N73" s="5">
        <v>1684</v>
      </c>
      <c r="O73" s="5">
        <v>3496577</v>
      </c>
      <c r="P73" s="5">
        <v>2</v>
      </c>
      <c r="Q73" s="5">
        <v>78255</v>
      </c>
      <c r="R73" s="5">
        <v>106</v>
      </c>
      <c r="S73" s="5">
        <v>212373</v>
      </c>
      <c r="T73" s="5">
        <v>105</v>
      </c>
      <c r="U73" s="5">
        <v>522520</v>
      </c>
      <c r="V73" s="5">
        <v>60</v>
      </c>
      <c r="W73" s="5">
        <v>433502</v>
      </c>
      <c r="X73" s="5">
        <v>0</v>
      </c>
      <c r="Y73" s="5">
        <v>0</v>
      </c>
      <c r="Z73" s="5">
        <v>2598</v>
      </c>
      <c r="AA73" s="5">
        <v>53649400</v>
      </c>
      <c r="AB73" s="5">
        <v>2751</v>
      </c>
      <c r="AC73" s="5">
        <v>3613840</v>
      </c>
      <c r="AD73" s="5">
        <v>0</v>
      </c>
      <c r="AE73" s="5">
        <v>0</v>
      </c>
      <c r="AF73" s="5">
        <v>6719</v>
      </c>
      <c r="AG73" s="5">
        <v>64470372</v>
      </c>
      <c r="AH73" s="5">
        <v>17519</v>
      </c>
      <c r="AI73" s="5">
        <v>79921960</v>
      </c>
      <c r="AJ73" s="5">
        <v>11504</v>
      </c>
      <c r="AK73" s="5">
        <v>8463616</v>
      </c>
      <c r="AL73" s="5">
        <v>9908</v>
      </c>
      <c r="AM73" s="5">
        <v>16139978</v>
      </c>
      <c r="AN73" s="5">
        <v>5897</v>
      </c>
      <c r="AO73" s="5">
        <v>1735718</v>
      </c>
      <c r="AP73" s="5">
        <v>1994</v>
      </c>
      <c r="AQ73" s="5">
        <v>1402877</v>
      </c>
      <c r="AR73" s="5">
        <v>18217</v>
      </c>
      <c r="AS73" s="5">
        <v>27742188</v>
      </c>
      <c r="AT73" s="5">
        <v>9000</v>
      </c>
      <c r="AU73" s="5">
        <v>59174929</v>
      </c>
      <c r="AV73" s="5">
        <v>4030</v>
      </c>
      <c r="AW73" s="5">
        <v>7953106</v>
      </c>
      <c r="AX73" s="5">
        <v>10171</v>
      </c>
      <c r="AY73" s="5">
        <v>67128035</v>
      </c>
      <c r="AZ73" s="5">
        <v>12205</v>
      </c>
      <c r="BA73" s="5">
        <v>10497678</v>
      </c>
      <c r="BB73" s="5">
        <v>5186</v>
      </c>
      <c r="BC73" s="5">
        <v>4370078</v>
      </c>
      <c r="BD73" s="5">
        <v>441</v>
      </c>
      <c r="BE73" s="5">
        <v>359122</v>
      </c>
      <c r="BF73" s="5">
        <v>12513</v>
      </c>
      <c r="BG73" s="5">
        <v>13455418</v>
      </c>
      <c r="BH73" s="5">
        <v>0</v>
      </c>
      <c r="BI73" s="5">
        <v>0</v>
      </c>
      <c r="BJ73" s="5">
        <v>7559</v>
      </c>
      <c r="BK73" s="5">
        <v>24222506</v>
      </c>
      <c r="BL73" s="5">
        <v>31642</v>
      </c>
      <c r="BM73" s="5">
        <v>273425119</v>
      </c>
      <c r="BN73" s="5">
        <v>16473</v>
      </c>
      <c r="BO73" s="5">
        <v>9071722</v>
      </c>
      <c r="BP73" s="5">
        <v>1176</v>
      </c>
      <c r="BQ73" s="5">
        <v>-235669</v>
      </c>
      <c r="BR73" s="5">
        <v>22099</v>
      </c>
      <c r="BS73" s="5">
        <v>211905576</v>
      </c>
      <c r="BT73" s="5">
        <v>213960</v>
      </c>
      <c r="BU73" s="5">
        <v>740280077</v>
      </c>
      <c r="BV73" s="5">
        <v>236061</v>
      </c>
      <c r="BW73" s="5">
        <v>952185653</v>
      </c>
      <c r="BX73" s="5">
        <v>221106</v>
      </c>
      <c r="BY73" s="5">
        <v>662924652</v>
      </c>
      <c r="BZ73" s="5">
        <v>221106</v>
      </c>
      <c r="CA73" s="5">
        <v>7070741</v>
      </c>
      <c r="CB73" s="5">
        <v>211954</v>
      </c>
      <c r="CC73" s="5">
        <v>15896493</v>
      </c>
      <c r="CD73" s="5">
        <v>0</v>
      </c>
      <c r="CE73" s="5">
        <v>0</v>
      </c>
      <c r="CF73" s="5">
        <v>26071</v>
      </c>
      <c r="CG73" s="5">
        <v>1955285</v>
      </c>
      <c r="CH73" s="5">
        <v>99797</v>
      </c>
      <c r="CI73" s="5">
        <v>23452464</v>
      </c>
      <c r="CJ73" s="5">
        <v>185600</v>
      </c>
      <c r="CK73" s="5">
        <v>41030694</v>
      </c>
      <c r="CL73" s="5">
        <v>0</v>
      </c>
      <c r="CM73" s="5">
        <v>0</v>
      </c>
      <c r="CN73" s="5">
        <v>0</v>
      </c>
      <c r="CO73" s="5">
        <v>0</v>
      </c>
      <c r="CP73" s="5">
        <v>0</v>
      </c>
      <c r="CQ73" s="5">
        <v>0</v>
      </c>
      <c r="CR73" s="5">
        <v>505</v>
      </c>
      <c r="CS73" s="5">
        <v>25736</v>
      </c>
      <c r="CT73" s="5">
        <v>0</v>
      </c>
      <c r="CU73" s="5">
        <v>0</v>
      </c>
      <c r="CV73" s="5">
        <v>505</v>
      </c>
      <c r="CW73" s="5">
        <v>25736</v>
      </c>
      <c r="CX73" s="5">
        <v>1164</v>
      </c>
      <c r="CY73" s="5">
        <v>69791</v>
      </c>
      <c r="CZ73" s="5">
        <v>50451</v>
      </c>
      <c r="DA73" s="5">
        <v>2462239</v>
      </c>
      <c r="DB73" s="5">
        <v>0</v>
      </c>
      <c r="DC73" s="5">
        <v>0</v>
      </c>
      <c r="DD73" s="5">
        <v>1010</v>
      </c>
      <c r="DE73" s="5">
        <v>46334</v>
      </c>
      <c r="DF73" s="5">
        <v>1667</v>
      </c>
      <c r="DG73" s="5">
        <v>260432</v>
      </c>
      <c r="DH73" s="5">
        <v>52120</v>
      </c>
      <c r="DI73" s="5">
        <v>2769006</v>
      </c>
      <c r="DJ73" s="5">
        <v>155036</v>
      </c>
      <c r="DK73" s="5">
        <v>13837840</v>
      </c>
      <c r="DL73" s="5">
        <v>3567</v>
      </c>
      <c r="DM73" s="5">
        <v>676919</v>
      </c>
      <c r="DN73" s="5">
        <v>0</v>
      </c>
      <c r="DO73" s="5">
        <v>0</v>
      </c>
      <c r="DP73" s="5">
        <v>1950</v>
      </c>
      <c r="DQ73" s="5">
        <v>-570175</v>
      </c>
      <c r="DR73" s="5">
        <v>135062</v>
      </c>
      <c r="DS73" s="5">
        <v>13106637</v>
      </c>
      <c r="DT73" s="5">
        <v>108</v>
      </c>
      <c r="DU73" s="5">
        <v>32028</v>
      </c>
      <c r="DV73" s="5">
        <v>0</v>
      </c>
      <c r="DW73" s="5">
        <v>0</v>
      </c>
      <c r="DX73" s="5">
        <v>0</v>
      </c>
      <c r="DY73" s="5">
        <v>0</v>
      </c>
      <c r="DZ73" s="5">
        <v>134955</v>
      </c>
      <c r="EA73" s="5">
        <v>13074609</v>
      </c>
      <c r="EB73" s="5">
        <v>29639</v>
      </c>
      <c r="EC73" s="5">
        <v>1172941</v>
      </c>
      <c r="ED73" s="5">
        <v>27197</v>
      </c>
      <c r="EE73" s="5">
        <v>-1117556</v>
      </c>
    </row>
    <row r="74" spans="1:135" ht="11.25">
      <c r="A74" s="6">
        <v>7000</v>
      </c>
      <c r="B74" s="5" t="s">
        <v>66</v>
      </c>
      <c r="C74" s="5">
        <v>7999</v>
      </c>
      <c r="D74" s="5">
        <v>394</v>
      </c>
      <c r="E74" s="5">
        <v>3279115</v>
      </c>
      <c r="F74" s="5">
        <v>1162</v>
      </c>
      <c r="G74" s="5">
        <v>7954933</v>
      </c>
      <c r="H74" s="5">
        <v>506</v>
      </c>
      <c r="I74" s="5">
        <v>14936</v>
      </c>
      <c r="J74" s="5">
        <v>0</v>
      </c>
      <c r="K74" s="5">
        <v>0</v>
      </c>
      <c r="L74" s="5">
        <v>1162</v>
      </c>
      <c r="M74" s="5">
        <v>567296</v>
      </c>
      <c r="N74" s="5">
        <v>2327</v>
      </c>
      <c r="O74" s="5">
        <v>1782476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438</v>
      </c>
      <c r="W74" s="5">
        <v>3320276</v>
      </c>
      <c r="X74" s="5">
        <v>0</v>
      </c>
      <c r="Y74" s="5">
        <v>0</v>
      </c>
      <c r="Z74" s="5">
        <v>3244</v>
      </c>
      <c r="AA74" s="5">
        <v>61179834</v>
      </c>
      <c r="AB74" s="5">
        <v>426</v>
      </c>
      <c r="AC74" s="5">
        <v>548652</v>
      </c>
      <c r="AD74" s="5">
        <v>394</v>
      </c>
      <c r="AE74" s="5">
        <v>400680</v>
      </c>
      <c r="AF74" s="5">
        <v>9581</v>
      </c>
      <c r="AG74" s="5">
        <v>78246837</v>
      </c>
      <c r="AH74" s="5">
        <v>11871</v>
      </c>
      <c r="AI74" s="5">
        <v>43466142</v>
      </c>
      <c r="AJ74" s="5">
        <v>12462</v>
      </c>
      <c r="AK74" s="5">
        <v>3422222</v>
      </c>
      <c r="AL74" s="5">
        <v>17588</v>
      </c>
      <c r="AM74" s="5">
        <v>26548957</v>
      </c>
      <c r="AN74" s="5">
        <v>7807</v>
      </c>
      <c r="AO74" s="5">
        <v>11677677</v>
      </c>
      <c r="AP74" s="5">
        <v>4663</v>
      </c>
      <c r="AQ74" s="5">
        <v>2057605</v>
      </c>
      <c r="AR74" s="5">
        <v>22572</v>
      </c>
      <c r="AS74" s="5">
        <v>43706461</v>
      </c>
      <c r="AT74" s="5">
        <v>18067</v>
      </c>
      <c r="AU74" s="5">
        <v>131524982</v>
      </c>
      <c r="AV74" s="5">
        <v>17</v>
      </c>
      <c r="AW74" s="5">
        <v>53895</v>
      </c>
      <c r="AX74" s="5">
        <v>18069</v>
      </c>
      <c r="AY74" s="5">
        <v>131578876</v>
      </c>
      <c r="AZ74" s="5">
        <v>18452</v>
      </c>
      <c r="BA74" s="5">
        <v>17302993</v>
      </c>
      <c r="BB74" s="5">
        <v>6235</v>
      </c>
      <c r="BC74" s="5">
        <v>3019859</v>
      </c>
      <c r="BD74" s="5">
        <v>3144</v>
      </c>
      <c r="BE74" s="5">
        <v>5178395</v>
      </c>
      <c r="BF74" s="5">
        <v>19179</v>
      </c>
      <c r="BG74" s="5">
        <v>20207159</v>
      </c>
      <c r="BH74" s="5">
        <v>0</v>
      </c>
      <c r="BI74" s="5">
        <v>0</v>
      </c>
      <c r="BJ74" s="5">
        <v>14952</v>
      </c>
      <c r="BK74" s="5">
        <v>23212375</v>
      </c>
      <c r="BL74" s="5">
        <v>39108</v>
      </c>
      <c r="BM74" s="5">
        <v>336479945</v>
      </c>
      <c r="BN74" s="5">
        <v>14250</v>
      </c>
      <c r="BO74" s="5">
        <v>4003742</v>
      </c>
      <c r="BP74" s="5">
        <v>42</v>
      </c>
      <c r="BQ74" s="5">
        <v>-69</v>
      </c>
      <c r="BR74" s="5">
        <v>24429</v>
      </c>
      <c r="BS74" s="5">
        <v>228207611</v>
      </c>
      <c r="BT74" s="5">
        <v>228716</v>
      </c>
      <c r="BU74" s="5">
        <v>778896347</v>
      </c>
      <c r="BV74" s="5">
        <v>253145</v>
      </c>
      <c r="BW74" s="5">
        <v>1007103958</v>
      </c>
      <c r="BX74" s="5">
        <v>239660</v>
      </c>
      <c r="BY74" s="5">
        <v>960214233</v>
      </c>
      <c r="BZ74" s="5">
        <v>239660</v>
      </c>
      <c r="CA74" s="5">
        <v>10532173</v>
      </c>
      <c r="CB74" s="5">
        <v>231684</v>
      </c>
      <c r="CC74" s="5">
        <v>17376263</v>
      </c>
      <c r="CD74" s="5">
        <v>0</v>
      </c>
      <c r="CE74" s="5">
        <v>0</v>
      </c>
      <c r="CF74" s="5">
        <v>28188</v>
      </c>
      <c r="CG74" s="5">
        <v>2114184</v>
      </c>
      <c r="CH74" s="5">
        <v>92981</v>
      </c>
      <c r="CI74" s="5">
        <v>21850616</v>
      </c>
      <c r="CJ74" s="5">
        <v>210735</v>
      </c>
      <c r="CK74" s="5">
        <v>41167942</v>
      </c>
      <c r="CL74" s="5">
        <v>0</v>
      </c>
      <c r="CM74" s="5">
        <v>0</v>
      </c>
      <c r="CN74" s="5">
        <v>0</v>
      </c>
      <c r="CO74" s="5"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1558</v>
      </c>
      <c r="CY74" s="5">
        <v>93452</v>
      </c>
      <c r="CZ74" s="5">
        <v>44333</v>
      </c>
      <c r="DA74" s="5">
        <v>3207441</v>
      </c>
      <c r="DB74" s="5">
        <v>0</v>
      </c>
      <c r="DC74" s="5">
        <v>0</v>
      </c>
      <c r="DD74" s="5">
        <v>730</v>
      </c>
      <c r="DE74" s="5">
        <v>52772</v>
      </c>
      <c r="DF74" s="5">
        <v>3223</v>
      </c>
      <c r="DG74" s="5">
        <v>154562</v>
      </c>
      <c r="DH74" s="5">
        <v>47557</v>
      </c>
      <c r="DI74" s="5">
        <v>3414774</v>
      </c>
      <c r="DJ74" s="5">
        <v>160608</v>
      </c>
      <c r="DK74" s="5">
        <v>10893522</v>
      </c>
      <c r="DL74" s="5">
        <v>4909</v>
      </c>
      <c r="DM74" s="5">
        <v>1650200</v>
      </c>
      <c r="DN74" s="5">
        <v>0</v>
      </c>
      <c r="DO74" s="5">
        <v>0</v>
      </c>
      <c r="DP74" s="5">
        <v>0</v>
      </c>
      <c r="DQ74" s="5">
        <v>0</v>
      </c>
      <c r="DR74" s="5">
        <v>139988</v>
      </c>
      <c r="DS74" s="5">
        <v>10947401</v>
      </c>
      <c r="DT74" s="5">
        <v>1269</v>
      </c>
      <c r="DU74" s="5">
        <v>235828</v>
      </c>
      <c r="DV74" s="5">
        <v>0</v>
      </c>
      <c r="DW74" s="5">
        <v>0</v>
      </c>
      <c r="DX74" s="5">
        <v>1556</v>
      </c>
      <c r="DY74" s="5">
        <v>2738</v>
      </c>
      <c r="DZ74" s="5">
        <v>139881</v>
      </c>
      <c r="EA74" s="5">
        <v>10708834</v>
      </c>
      <c r="EB74" s="5">
        <v>29989</v>
      </c>
      <c r="EC74" s="5">
        <v>1780747</v>
      </c>
      <c r="ED74" s="5">
        <v>18059</v>
      </c>
      <c r="EE74" s="5">
        <v>-1523970</v>
      </c>
    </row>
    <row r="75" spans="1:135" ht="11.25">
      <c r="A75" s="6">
        <v>8000</v>
      </c>
      <c r="B75" s="5" t="s">
        <v>66</v>
      </c>
      <c r="C75" s="5">
        <v>8999</v>
      </c>
      <c r="D75" s="5">
        <v>0</v>
      </c>
      <c r="E75" s="5">
        <v>0</v>
      </c>
      <c r="F75" s="5">
        <v>394</v>
      </c>
      <c r="G75" s="5">
        <v>4334</v>
      </c>
      <c r="H75" s="5">
        <v>620</v>
      </c>
      <c r="I75" s="5">
        <v>1073816</v>
      </c>
      <c r="J75" s="5">
        <v>0</v>
      </c>
      <c r="K75" s="5">
        <v>0</v>
      </c>
      <c r="L75" s="5">
        <v>1</v>
      </c>
      <c r="M75" s="5">
        <v>3724</v>
      </c>
      <c r="N75" s="5">
        <v>989</v>
      </c>
      <c r="O75" s="5">
        <v>1913085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513</v>
      </c>
      <c r="W75" s="5">
        <v>220135</v>
      </c>
      <c r="X75" s="5">
        <v>0</v>
      </c>
      <c r="Y75" s="5">
        <v>0</v>
      </c>
      <c r="Z75" s="5">
        <v>1489</v>
      </c>
      <c r="AA75" s="5">
        <v>44808418</v>
      </c>
      <c r="AB75" s="5">
        <v>395</v>
      </c>
      <c r="AC75" s="5">
        <v>79860</v>
      </c>
      <c r="AD75" s="5">
        <v>0</v>
      </c>
      <c r="AE75" s="5">
        <v>0</v>
      </c>
      <c r="AF75" s="5">
        <v>3995</v>
      </c>
      <c r="AG75" s="5">
        <v>51460494</v>
      </c>
      <c r="AH75" s="5">
        <v>15096</v>
      </c>
      <c r="AI75" s="5">
        <v>154165630</v>
      </c>
      <c r="AJ75" s="5">
        <v>14283</v>
      </c>
      <c r="AK75" s="5">
        <v>6276682</v>
      </c>
      <c r="AL75" s="5">
        <v>15246</v>
      </c>
      <c r="AM75" s="5">
        <v>22516521</v>
      </c>
      <c r="AN75" s="5">
        <v>7260</v>
      </c>
      <c r="AO75" s="5">
        <v>1925515</v>
      </c>
      <c r="AP75" s="5">
        <v>6033</v>
      </c>
      <c r="AQ75" s="5">
        <v>3567880</v>
      </c>
      <c r="AR75" s="5">
        <v>23251</v>
      </c>
      <c r="AS75" s="5">
        <v>34286599</v>
      </c>
      <c r="AT75" s="5">
        <v>9937</v>
      </c>
      <c r="AU75" s="5">
        <v>75702279</v>
      </c>
      <c r="AV75" s="5">
        <v>814</v>
      </c>
      <c r="AW75" s="5">
        <v>1060730</v>
      </c>
      <c r="AX75" s="5">
        <v>10349</v>
      </c>
      <c r="AY75" s="5">
        <v>76763010</v>
      </c>
      <c r="AZ75" s="5">
        <v>17008</v>
      </c>
      <c r="BA75" s="5">
        <v>21983242</v>
      </c>
      <c r="BB75" s="5">
        <v>8996</v>
      </c>
      <c r="BC75" s="5">
        <v>4190053</v>
      </c>
      <c r="BD75" s="5">
        <v>855</v>
      </c>
      <c r="BE75" s="5">
        <v>101701488</v>
      </c>
      <c r="BF75" s="5">
        <v>17365</v>
      </c>
      <c r="BG75" s="5">
        <v>26177474</v>
      </c>
      <c r="BH75" s="5">
        <v>394</v>
      </c>
      <c r="BI75" s="5">
        <v>196991</v>
      </c>
      <c r="BJ75" s="5">
        <v>5949</v>
      </c>
      <c r="BK75" s="5">
        <v>20011095</v>
      </c>
      <c r="BL75" s="5">
        <v>39287</v>
      </c>
      <c r="BM75" s="5">
        <v>402658689</v>
      </c>
      <c r="BN75" s="5">
        <v>11038</v>
      </c>
      <c r="BO75" s="5">
        <v>6199844</v>
      </c>
      <c r="BP75" s="5">
        <v>3</v>
      </c>
      <c r="BQ75" s="5">
        <v>-34737</v>
      </c>
      <c r="BR75" s="5">
        <v>17202</v>
      </c>
      <c r="BS75" s="5">
        <v>281306191</v>
      </c>
      <c r="BT75" s="5">
        <v>208232</v>
      </c>
      <c r="BU75" s="5">
        <v>761677718</v>
      </c>
      <c r="BV75" s="5">
        <v>225433</v>
      </c>
      <c r="BW75" s="5">
        <v>1042983909</v>
      </c>
      <c r="BX75" s="5">
        <v>213942</v>
      </c>
      <c r="BY75" s="5">
        <v>1017563474</v>
      </c>
      <c r="BZ75" s="5">
        <v>213942</v>
      </c>
      <c r="CA75" s="5">
        <v>11274797</v>
      </c>
      <c r="CB75" s="5">
        <v>220182</v>
      </c>
      <c r="CC75" s="5">
        <v>16513661</v>
      </c>
      <c r="CD75" s="5">
        <v>0</v>
      </c>
      <c r="CE75" s="5">
        <v>0</v>
      </c>
      <c r="CF75" s="5">
        <v>32462</v>
      </c>
      <c r="CG75" s="5">
        <v>2434679</v>
      </c>
      <c r="CH75" s="5">
        <v>116199</v>
      </c>
      <c r="CI75" s="5">
        <v>27307051</v>
      </c>
      <c r="CJ75" s="5">
        <v>192948</v>
      </c>
      <c r="CK75" s="5">
        <v>46254912</v>
      </c>
      <c r="CL75" s="5">
        <v>0</v>
      </c>
      <c r="CM75" s="5">
        <v>0</v>
      </c>
      <c r="CN75" s="5">
        <v>0</v>
      </c>
      <c r="CO75" s="5">
        <v>0</v>
      </c>
      <c r="CP75" s="5">
        <v>0</v>
      </c>
      <c r="CQ75" s="5">
        <v>0</v>
      </c>
      <c r="CR75" s="5">
        <v>505</v>
      </c>
      <c r="CS75" s="5">
        <v>7569</v>
      </c>
      <c r="CT75" s="5">
        <v>0</v>
      </c>
      <c r="CU75" s="5">
        <v>0</v>
      </c>
      <c r="CV75" s="5">
        <v>505</v>
      </c>
      <c r="CW75" s="5">
        <v>7569</v>
      </c>
      <c r="CX75" s="5">
        <v>0</v>
      </c>
      <c r="CY75" s="5">
        <v>0</v>
      </c>
      <c r="CZ75" s="5">
        <v>32483</v>
      </c>
      <c r="DA75" s="5">
        <v>2791229</v>
      </c>
      <c r="DB75" s="5">
        <v>0</v>
      </c>
      <c r="DC75" s="5">
        <v>0</v>
      </c>
      <c r="DD75" s="5">
        <v>14</v>
      </c>
      <c r="DE75" s="5">
        <v>5063</v>
      </c>
      <c r="DF75" s="5">
        <v>2919</v>
      </c>
      <c r="DG75" s="5">
        <v>179567</v>
      </c>
      <c r="DH75" s="5">
        <v>35416</v>
      </c>
      <c r="DI75" s="5">
        <v>2975859</v>
      </c>
      <c r="DJ75" s="5">
        <v>148258</v>
      </c>
      <c r="DK75" s="5">
        <v>14509386</v>
      </c>
      <c r="DL75" s="5">
        <v>4218</v>
      </c>
      <c r="DM75" s="5">
        <v>3304956</v>
      </c>
      <c r="DN75" s="5">
        <v>0</v>
      </c>
      <c r="DO75" s="5">
        <v>0</v>
      </c>
      <c r="DP75" s="5">
        <v>3882</v>
      </c>
      <c r="DQ75" s="5">
        <v>-1902576</v>
      </c>
      <c r="DR75" s="5">
        <v>135395</v>
      </c>
      <c r="DS75" s="5">
        <v>18231205</v>
      </c>
      <c r="DT75" s="5">
        <v>600</v>
      </c>
      <c r="DU75" s="5">
        <v>1049875</v>
      </c>
      <c r="DV75" s="5">
        <v>0</v>
      </c>
      <c r="DW75" s="5">
        <v>0</v>
      </c>
      <c r="DX75" s="5">
        <v>1559</v>
      </c>
      <c r="DY75" s="5">
        <v>28217</v>
      </c>
      <c r="DZ75" s="5">
        <v>134994</v>
      </c>
      <c r="EA75" s="5">
        <v>17153112</v>
      </c>
      <c r="EB75" s="5">
        <v>18812</v>
      </c>
      <c r="EC75" s="5">
        <v>1491308</v>
      </c>
      <c r="ED75" s="5">
        <v>17263</v>
      </c>
      <c r="EE75" s="5">
        <v>-1616705</v>
      </c>
    </row>
    <row r="76" spans="1:135" ht="11.25">
      <c r="A76" s="6">
        <v>9000</v>
      </c>
      <c r="B76" s="5" t="s">
        <v>66</v>
      </c>
      <c r="C76" s="5">
        <v>9999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17</v>
      </c>
      <c r="O76" s="5">
        <v>31905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2</v>
      </c>
      <c r="W76" s="5">
        <v>221073</v>
      </c>
      <c r="X76" s="5">
        <v>0</v>
      </c>
      <c r="Y76" s="5">
        <v>0</v>
      </c>
      <c r="Z76" s="5">
        <v>2168</v>
      </c>
      <c r="AA76" s="5">
        <v>45131951</v>
      </c>
      <c r="AB76" s="5">
        <v>1566</v>
      </c>
      <c r="AC76" s="5">
        <v>73348</v>
      </c>
      <c r="AD76" s="5">
        <v>0</v>
      </c>
      <c r="AE76" s="5">
        <v>0</v>
      </c>
      <c r="AF76" s="5">
        <v>3725</v>
      </c>
      <c r="AG76" s="5">
        <v>45458277</v>
      </c>
      <c r="AH76" s="5">
        <v>16827</v>
      </c>
      <c r="AI76" s="5">
        <v>58862189</v>
      </c>
      <c r="AJ76" s="5">
        <v>8628</v>
      </c>
      <c r="AK76" s="5">
        <v>1882999</v>
      </c>
      <c r="AL76" s="5">
        <v>10089</v>
      </c>
      <c r="AM76" s="5">
        <v>12408765</v>
      </c>
      <c r="AN76" s="5">
        <v>12097</v>
      </c>
      <c r="AO76" s="5">
        <v>3364355</v>
      </c>
      <c r="AP76" s="5">
        <v>10296</v>
      </c>
      <c r="AQ76" s="5">
        <v>6152373</v>
      </c>
      <c r="AR76" s="5">
        <v>21341</v>
      </c>
      <c r="AS76" s="5">
        <v>23808490</v>
      </c>
      <c r="AT76" s="5">
        <v>8535</v>
      </c>
      <c r="AU76" s="5">
        <v>65579022</v>
      </c>
      <c r="AV76" s="5">
        <v>399</v>
      </c>
      <c r="AW76" s="5">
        <v>173411</v>
      </c>
      <c r="AX76" s="5">
        <v>8537</v>
      </c>
      <c r="AY76" s="5">
        <v>65752434</v>
      </c>
      <c r="AZ76" s="5">
        <v>18146</v>
      </c>
      <c r="BA76" s="5">
        <v>24378301</v>
      </c>
      <c r="BB76" s="5">
        <v>8230</v>
      </c>
      <c r="BC76" s="5">
        <v>2492268</v>
      </c>
      <c r="BD76" s="5">
        <v>420</v>
      </c>
      <c r="BE76" s="5">
        <v>1372265</v>
      </c>
      <c r="BF76" s="5">
        <v>20032</v>
      </c>
      <c r="BG76" s="5">
        <v>26975006</v>
      </c>
      <c r="BH76" s="5">
        <v>0</v>
      </c>
      <c r="BI76" s="5">
        <v>0</v>
      </c>
      <c r="BJ76" s="5">
        <v>5718</v>
      </c>
      <c r="BK76" s="5">
        <v>8190890</v>
      </c>
      <c r="BL76" s="5">
        <v>42297</v>
      </c>
      <c r="BM76" s="5">
        <v>297583608</v>
      </c>
      <c r="BN76" s="5">
        <v>9364</v>
      </c>
      <c r="BO76" s="5">
        <v>3381523</v>
      </c>
      <c r="BP76" s="5">
        <v>2</v>
      </c>
      <c r="BQ76" s="5">
        <v>-110071</v>
      </c>
      <c r="BR76" s="5">
        <v>11064</v>
      </c>
      <c r="BS76" s="5">
        <v>113372459</v>
      </c>
      <c r="BT76" s="5">
        <v>232341</v>
      </c>
      <c r="BU76" s="5">
        <v>847443312</v>
      </c>
      <c r="BV76" s="5">
        <v>243405</v>
      </c>
      <c r="BW76" s="5">
        <v>960815771</v>
      </c>
      <c r="BX76" s="5">
        <v>237818</v>
      </c>
      <c r="BY76" s="5">
        <v>1385385814</v>
      </c>
      <c r="BZ76" s="5">
        <v>237818</v>
      </c>
      <c r="CA76" s="5">
        <v>15864065</v>
      </c>
      <c r="CB76" s="5">
        <v>245475</v>
      </c>
      <c r="CC76" s="5">
        <v>18410662</v>
      </c>
      <c r="CD76" s="5">
        <v>0</v>
      </c>
      <c r="CE76" s="5">
        <v>0</v>
      </c>
      <c r="CF76" s="5">
        <v>38567</v>
      </c>
      <c r="CG76" s="5">
        <v>2892546</v>
      </c>
      <c r="CH76" s="5">
        <v>132149</v>
      </c>
      <c r="CI76" s="5">
        <v>31055070</v>
      </c>
      <c r="CJ76" s="5">
        <v>218021</v>
      </c>
      <c r="CK76" s="5">
        <v>51995995</v>
      </c>
      <c r="CL76" s="5">
        <v>0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29102</v>
      </c>
      <c r="CY76" s="5">
        <v>219748</v>
      </c>
      <c r="CZ76" s="5">
        <v>72836</v>
      </c>
      <c r="DA76" s="5">
        <v>2435259</v>
      </c>
      <c r="DB76" s="5">
        <v>0</v>
      </c>
      <c r="DC76" s="5">
        <v>0</v>
      </c>
      <c r="DD76" s="5">
        <v>0</v>
      </c>
      <c r="DE76" s="5">
        <v>0</v>
      </c>
      <c r="DF76" s="5">
        <v>1407</v>
      </c>
      <c r="DG76" s="5">
        <v>57646</v>
      </c>
      <c r="DH76" s="5">
        <v>73849</v>
      </c>
      <c r="DI76" s="5">
        <v>2492905</v>
      </c>
      <c r="DJ76" s="5">
        <v>166780</v>
      </c>
      <c r="DK76" s="5">
        <v>15189450</v>
      </c>
      <c r="DL76" s="5">
        <v>2949</v>
      </c>
      <c r="DM76" s="5">
        <v>656179</v>
      </c>
      <c r="DN76" s="5">
        <v>0</v>
      </c>
      <c r="DO76" s="5">
        <v>0</v>
      </c>
      <c r="DP76" s="5">
        <v>788</v>
      </c>
      <c r="DQ76" s="5">
        <v>-241511</v>
      </c>
      <c r="DR76" s="5">
        <v>150287</v>
      </c>
      <c r="DS76" s="5">
        <v>14004874</v>
      </c>
      <c r="DT76" s="5">
        <v>2344</v>
      </c>
      <c r="DU76" s="5">
        <v>313605</v>
      </c>
      <c r="DV76" s="5">
        <v>0</v>
      </c>
      <c r="DW76" s="5">
        <v>0</v>
      </c>
      <c r="DX76" s="5">
        <v>1162</v>
      </c>
      <c r="DY76" s="5">
        <v>5812</v>
      </c>
      <c r="DZ76" s="5">
        <v>147568</v>
      </c>
      <c r="EA76" s="5">
        <v>13685457</v>
      </c>
      <c r="EB76" s="5">
        <v>21339</v>
      </c>
      <c r="EC76" s="5">
        <v>649626</v>
      </c>
      <c r="ED76" s="5">
        <v>18861</v>
      </c>
      <c r="EE76" s="5">
        <v>-642569</v>
      </c>
    </row>
    <row r="77" spans="1:135" ht="11.25">
      <c r="A77" s="6">
        <v>10000</v>
      </c>
      <c r="B77" s="5" t="s">
        <v>66</v>
      </c>
      <c r="C77" s="5">
        <v>10999</v>
      </c>
      <c r="D77" s="5">
        <v>0</v>
      </c>
      <c r="E77" s="5">
        <v>0</v>
      </c>
      <c r="F77" s="5">
        <v>0</v>
      </c>
      <c r="G77" s="5">
        <v>0</v>
      </c>
      <c r="H77" s="5">
        <v>31</v>
      </c>
      <c r="I77" s="5">
        <v>329977</v>
      </c>
      <c r="J77" s="5">
        <v>0</v>
      </c>
      <c r="K77" s="5">
        <v>0</v>
      </c>
      <c r="L77" s="5">
        <v>1169</v>
      </c>
      <c r="M77" s="5">
        <v>1169193</v>
      </c>
      <c r="N77" s="5">
        <v>1172</v>
      </c>
      <c r="O77" s="5">
        <v>3488254</v>
      </c>
      <c r="P77" s="5">
        <v>1</v>
      </c>
      <c r="Q77" s="5">
        <v>49177</v>
      </c>
      <c r="R77" s="5">
        <v>0</v>
      </c>
      <c r="S77" s="5">
        <v>0</v>
      </c>
      <c r="T77" s="5">
        <v>0</v>
      </c>
      <c r="U77" s="5">
        <v>0</v>
      </c>
      <c r="V77" s="5">
        <v>444</v>
      </c>
      <c r="W77" s="5">
        <v>1658371</v>
      </c>
      <c r="X77" s="5">
        <v>0</v>
      </c>
      <c r="Y77" s="5">
        <v>0</v>
      </c>
      <c r="Z77" s="5">
        <v>4104</v>
      </c>
      <c r="AA77" s="5">
        <v>31144373</v>
      </c>
      <c r="AB77" s="5">
        <v>1163</v>
      </c>
      <c r="AC77" s="5">
        <v>845172</v>
      </c>
      <c r="AD77" s="5">
        <v>0</v>
      </c>
      <c r="AE77" s="5">
        <v>0</v>
      </c>
      <c r="AF77" s="5">
        <v>7998</v>
      </c>
      <c r="AG77" s="5">
        <v>38684517</v>
      </c>
      <c r="AH77" s="5">
        <v>18967</v>
      </c>
      <c r="AI77" s="5">
        <v>42834564</v>
      </c>
      <c r="AJ77" s="5">
        <v>13520</v>
      </c>
      <c r="AK77" s="5">
        <v>8999021</v>
      </c>
      <c r="AL77" s="5">
        <v>18424</v>
      </c>
      <c r="AM77" s="5">
        <v>23044457</v>
      </c>
      <c r="AN77" s="5">
        <v>14841</v>
      </c>
      <c r="AO77" s="5">
        <v>6014868</v>
      </c>
      <c r="AP77" s="5">
        <v>9321</v>
      </c>
      <c r="AQ77" s="5">
        <v>5483076</v>
      </c>
      <c r="AR77" s="5">
        <v>27361</v>
      </c>
      <c r="AS77" s="5">
        <v>43541422</v>
      </c>
      <c r="AT77" s="5">
        <v>13137</v>
      </c>
      <c r="AU77" s="5">
        <v>112338110</v>
      </c>
      <c r="AV77" s="5">
        <v>2346</v>
      </c>
      <c r="AW77" s="5">
        <v>2383150</v>
      </c>
      <c r="AX77" s="5">
        <v>15472</v>
      </c>
      <c r="AY77" s="5">
        <v>114721260</v>
      </c>
      <c r="AZ77" s="5">
        <v>18015</v>
      </c>
      <c r="BA77" s="5">
        <v>19212743</v>
      </c>
      <c r="BB77" s="5">
        <v>7252</v>
      </c>
      <c r="BC77" s="5">
        <v>12367168</v>
      </c>
      <c r="BD77" s="5">
        <v>413</v>
      </c>
      <c r="BE77" s="5">
        <v>283267</v>
      </c>
      <c r="BF77" s="5">
        <v>19464</v>
      </c>
      <c r="BG77" s="5">
        <v>25768476</v>
      </c>
      <c r="BH77" s="5">
        <v>0</v>
      </c>
      <c r="BI77" s="5">
        <v>0</v>
      </c>
      <c r="BJ77" s="5">
        <v>6665</v>
      </c>
      <c r="BK77" s="5">
        <v>22744246</v>
      </c>
      <c r="BL77" s="5">
        <v>48435</v>
      </c>
      <c r="BM77" s="5">
        <v>360060858</v>
      </c>
      <c r="BN77" s="5">
        <v>12533</v>
      </c>
      <c r="BO77" s="5">
        <v>9429087</v>
      </c>
      <c r="BP77" s="5">
        <v>0</v>
      </c>
      <c r="BQ77" s="5">
        <v>0</v>
      </c>
      <c r="BR77" s="5">
        <v>21319</v>
      </c>
      <c r="BS77" s="5">
        <v>237444958</v>
      </c>
      <c r="BT77" s="5">
        <v>247422</v>
      </c>
      <c r="BU77" s="5">
        <v>952610661</v>
      </c>
      <c r="BV77" s="5">
        <v>268742</v>
      </c>
      <c r="BW77" s="5">
        <v>1190055619</v>
      </c>
      <c r="BX77" s="5">
        <v>257958</v>
      </c>
      <c r="BY77" s="5">
        <v>1687731405</v>
      </c>
      <c r="BZ77" s="5">
        <v>257958</v>
      </c>
      <c r="CA77" s="5">
        <v>21576890</v>
      </c>
      <c r="CB77" s="5">
        <v>281191</v>
      </c>
      <c r="CC77" s="5">
        <v>21089308</v>
      </c>
      <c r="CD77" s="5">
        <v>0</v>
      </c>
      <c r="CE77" s="5">
        <v>0</v>
      </c>
      <c r="CF77" s="5">
        <v>39233</v>
      </c>
      <c r="CG77" s="5">
        <v>2942485</v>
      </c>
      <c r="CH77" s="5">
        <v>181670</v>
      </c>
      <c r="CI77" s="5">
        <v>42692421</v>
      </c>
      <c r="CJ77" s="5">
        <v>244685</v>
      </c>
      <c r="CK77" s="5">
        <v>66721020</v>
      </c>
      <c r="CL77" s="5">
        <v>1162</v>
      </c>
      <c r="CM77" s="5">
        <v>17437</v>
      </c>
      <c r="CN77" s="5">
        <v>0</v>
      </c>
      <c r="CO77" s="5">
        <v>0</v>
      </c>
      <c r="CP77" s="5">
        <v>0</v>
      </c>
      <c r="CQ77" s="5">
        <v>0</v>
      </c>
      <c r="CR77" s="5">
        <v>1162</v>
      </c>
      <c r="CS77" s="5">
        <v>3487</v>
      </c>
      <c r="CT77" s="5">
        <v>0</v>
      </c>
      <c r="CU77" s="5">
        <v>0</v>
      </c>
      <c r="CV77" s="5">
        <v>2325</v>
      </c>
      <c r="CW77" s="5">
        <v>20925</v>
      </c>
      <c r="CX77" s="5">
        <v>24497</v>
      </c>
      <c r="CY77" s="5">
        <v>629583</v>
      </c>
      <c r="CZ77" s="5">
        <v>90280</v>
      </c>
      <c r="DA77" s="5">
        <v>5296588</v>
      </c>
      <c r="DB77" s="5">
        <v>0</v>
      </c>
      <c r="DC77" s="5">
        <v>0</v>
      </c>
      <c r="DD77" s="5">
        <v>0</v>
      </c>
      <c r="DE77" s="5">
        <v>0</v>
      </c>
      <c r="DF77" s="5">
        <v>199</v>
      </c>
      <c r="DG77" s="5">
        <v>83246</v>
      </c>
      <c r="DH77" s="5">
        <v>90479</v>
      </c>
      <c r="DI77" s="5">
        <v>5379834</v>
      </c>
      <c r="DJ77" s="5">
        <v>189885</v>
      </c>
      <c r="DK77" s="5">
        <v>18438511</v>
      </c>
      <c r="DL77" s="5">
        <v>5856</v>
      </c>
      <c r="DM77" s="5">
        <v>1515393</v>
      </c>
      <c r="DN77" s="5">
        <v>0</v>
      </c>
      <c r="DO77" s="5">
        <v>0</v>
      </c>
      <c r="DP77" s="5">
        <v>1162</v>
      </c>
      <c r="DQ77" s="5">
        <v>-1019505</v>
      </c>
      <c r="DR77" s="5">
        <v>180399</v>
      </c>
      <c r="DS77" s="5">
        <v>15903868</v>
      </c>
      <c r="DT77" s="5">
        <v>2533</v>
      </c>
      <c r="DU77" s="5">
        <v>193718</v>
      </c>
      <c r="DV77" s="5">
        <v>0</v>
      </c>
      <c r="DW77" s="5">
        <v>0</v>
      </c>
      <c r="DX77" s="5">
        <v>3487</v>
      </c>
      <c r="DY77" s="5">
        <v>19762</v>
      </c>
      <c r="DZ77" s="5">
        <v>177866</v>
      </c>
      <c r="EA77" s="5">
        <v>15690388</v>
      </c>
      <c r="EB77" s="5">
        <v>20944</v>
      </c>
      <c r="EC77" s="5">
        <v>1414956</v>
      </c>
      <c r="ED77" s="5">
        <v>14275</v>
      </c>
      <c r="EE77" s="5">
        <v>-1665413</v>
      </c>
    </row>
    <row r="78" spans="1:135" ht="11.25">
      <c r="A78" s="6">
        <v>11000</v>
      </c>
      <c r="B78" s="5" t="s">
        <v>66</v>
      </c>
      <c r="C78" s="5">
        <v>11999</v>
      </c>
      <c r="D78" s="5">
        <v>0</v>
      </c>
      <c r="E78" s="5">
        <v>0</v>
      </c>
      <c r="F78" s="5">
        <v>0</v>
      </c>
      <c r="G78" s="5">
        <v>0</v>
      </c>
      <c r="H78" s="5">
        <v>1172</v>
      </c>
      <c r="I78" s="5">
        <v>65127</v>
      </c>
      <c r="J78" s="5">
        <v>0</v>
      </c>
      <c r="K78" s="5">
        <v>0</v>
      </c>
      <c r="L78" s="5">
        <v>404</v>
      </c>
      <c r="M78" s="5">
        <v>1994527</v>
      </c>
      <c r="N78" s="5">
        <v>1567</v>
      </c>
      <c r="O78" s="5">
        <v>4697405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1209</v>
      </c>
      <c r="W78" s="5">
        <v>491321</v>
      </c>
      <c r="X78" s="5">
        <v>1</v>
      </c>
      <c r="Y78" s="5">
        <v>1879923</v>
      </c>
      <c r="Z78" s="5">
        <v>3397</v>
      </c>
      <c r="AA78" s="5">
        <v>44532609</v>
      </c>
      <c r="AB78" s="5">
        <v>1172</v>
      </c>
      <c r="AC78" s="5">
        <v>119025</v>
      </c>
      <c r="AD78" s="5">
        <v>0</v>
      </c>
      <c r="AE78" s="5">
        <v>0</v>
      </c>
      <c r="AF78" s="5">
        <v>8841</v>
      </c>
      <c r="AG78" s="5">
        <v>53895375</v>
      </c>
      <c r="AH78" s="5">
        <v>11244</v>
      </c>
      <c r="AI78" s="5">
        <v>67447907</v>
      </c>
      <c r="AJ78" s="5">
        <v>14254</v>
      </c>
      <c r="AK78" s="5">
        <v>8605717</v>
      </c>
      <c r="AL78" s="5">
        <v>15775</v>
      </c>
      <c r="AM78" s="5">
        <v>30828255</v>
      </c>
      <c r="AN78" s="5">
        <v>10676</v>
      </c>
      <c r="AO78" s="5">
        <v>2644520</v>
      </c>
      <c r="AP78" s="5">
        <v>2938</v>
      </c>
      <c r="AQ78" s="5">
        <v>1597728</v>
      </c>
      <c r="AR78" s="5">
        <v>20580</v>
      </c>
      <c r="AS78" s="5">
        <v>43676219</v>
      </c>
      <c r="AT78" s="5">
        <v>14669</v>
      </c>
      <c r="AU78" s="5">
        <v>148512023</v>
      </c>
      <c r="AV78" s="5">
        <v>3562</v>
      </c>
      <c r="AW78" s="5">
        <v>6480734</v>
      </c>
      <c r="AX78" s="5">
        <v>14669</v>
      </c>
      <c r="AY78" s="5">
        <v>154992756</v>
      </c>
      <c r="AZ78" s="5">
        <v>15460</v>
      </c>
      <c r="BA78" s="5">
        <v>17608920</v>
      </c>
      <c r="BB78" s="5">
        <v>7298</v>
      </c>
      <c r="BC78" s="5">
        <v>3273225</v>
      </c>
      <c r="BD78" s="5">
        <v>473</v>
      </c>
      <c r="BE78" s="5">
        <v>1277292</v>
      </c>
      <c r="BF78" s="5">
        <v>16645</v>
      </c>
      <c r="BG78" s="5">
        <v>21636514</v>
      </c>
      <c r="BH78" s="5">
        <v>0</v>
      </c>
      <c r="BI78" s="5">
        <v>0</v>
      </c>
      <c r="BJ78" s="5">
        <v>10228</v>
      </c>
      <c r="BK78" s="5">
        <v>25471437</v>
      </c>
      <c r="BL78" s="5">
        <v>37374</v>
      </c>
      <c r="BM78" s="5">
        <v>406590759</v>
      </c>
      <c r="BN78" s="5">
        <v>14872</v>
      </c>
      <c r="BO78" s="5">
        <v>7052310</v>
      </c>
      <c r="BP78" s="5">
        <v>396</v>
      </c>
      <c r="BQ78" s="5">
        <v>-408250</v>
      </c>
      <c r="BR78" s="5">
        <v>21209</v>
      </c>
      <c r="BS78" s="5">
        <v>254138983</v>
      </c>
      <c r="BT78" s="5">
        <v>222069</v>
      </c>
      <c r="BU78" s="5">
        <v>888103378</v>
      </c>
      <c r="BV78" s="5">
        <v>243279</v>
      </c>
      <c r="BW78" s="5">
        <v>1142242360</v>
      </c>
      <c r="BX78" s="5">
        <v>233562</v>
      </c>
      <c r="BY78" s="5">
        <v>1724560746</v>
      </c>
      <c r="BZ78" s="5">
        <v>233572</v>
      </c>
      <c r="CA78" s="5">
        <v>21431260</v>
      </c>
      <c r="CB78" s="5">
        <v>279323</v>
      </c>
      <c r="CC78" s="5">
        <v>20949223</v>
      </c>
      <c r="CD78" s="5">
        <v>0</v>
      </c>
      <c r="CE78" s="5">
        <v>0</v>
      </c>
      <c r="CF78" s="5">
        <v>48475</v>
      </c>
      <c r="CG78" s="5">
        <v>3635631</v>
      </c>
      <c r="CH78" s="5">
        <v>161869</v>
      </c>
      <c r="CI78" s="5">
        <v>38039152</v>
      </c>
      <c r="CJ78" s="5">
        <v>226404</v>
      </c>
      <c r="CK78" s="5">
        <v>62621777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27578</v>
      </c>
      <c r="CY78" s="5">
        <v>1336427</v>
      </c>
      <c r="CZ78" s="5">
        <v>75114</v>
      </c>
      <c r="DA78" s="5">
        <v>4551747</v>
      </c>
      <c r="DB78" s="5">
        <v>0</v>
      </c>
      <c r="DC78" s="5">
        <v>0</v>
      </c>
      <c r="DD78" s="5">
        <v>0</v>
      </c>
      <c r="DE78" s="5">
        <v>0</v>
      </c>
      <c r="DF78" s="5">
        <v>2324</v>
      </c>
      <c r="DG78" s="5">
        <v>338285</v>
      </c>
      <c r="DH78" s="5">
        <v>76276</v>
      </c>
      <c r="DI78" s="5">
        <v>4890032</v>
      </c>
      <c r="DJ78" s="5">
        <v>163041</v>
      </c>
      <c r="DK78" s="5">
        <v>23705202</v>
      </c>
      <c r="DL78" s="5">
        <v>6845</v>
      </c>
      <c r="DM78" s="5">
        <v>2867204</v>
      </c>
      <c r="DN78" s="5">
        <v>0</v>
      </c>
      <c r="DO78" s="5">
        <v>0</v>
      </c>
      <c r="DP78" s="5">
        <v>3507</v>
      </c>
      <c r="DQ78" s="5">
        <v>-2016033</v>
      </c>
      <c r="DR78" s="5">
        <v>157820</v>
      </c>
      <c r="DS78" s="5">
        <v>23777982</v>
      </c>
      <c r="DT78" s="5">
        <v>1163</v>
      </c>
      <c r="DU78" s="5">
        <v>175389</v>
      </c>
      <c r="DV78" s="5">
        <v>0</v>
      </c>
      <c r="DW78" s="5">
        <v>0</v>
      </c>
      <c r="DX78" s="5">
        <v>1268</v>
      </c>
      <c r="DY78" s="5">
        <v>5386</v>
      </c>
      <c r="DZ78" s="5">
        <v>155390</v>
      </c>
      <c r="EA78" s="5">
        <v>23595631</v>
      </c>
      <c r="EB78" s="5">
        <v>16916</v>
      </c>
      <c r="EC78" s="5">
        <v>783179</v>
      </c>
      <c r="ED78" s="5">
        <v>13123</v>
      </c>
      <c r="EE78" s="5">
        <v>-1448303</v>
      </c>
    </row>
    <row r="79" spans="1:135" ht="11.25">
      <c r="A79" s="6">
        <v>12000</v>
      </c>
      <c r="B79" s="5" t="s">
        <v>66</v>
      </c>
      <c r="C79" s="5">
        <v>12999</v>
      </c>
      <c r="D79" s="5">
        <v>394</v>
      </c>
      <c r="E79" s="5">
        <v>57915</v>
      </c>
      <c r="F79" s="5">
        <v>0</v>
      </c>
      <c r="G79" s="5">
        <v>0</v>
      </c>
      <c r="H79" s="5">
        <v>1557</v>
      </c>
      <c r="I79" s="5">
        <v>1076213</v>
      </c>
      <c r="J79" s="5">
        <v>0</v>
      </c>
      <c r="K79" s="5">
        <v>0</v>
      </c>
      <c r="L79" s="5">
        <v>1667</v>
      </c>
      <c r="M79" s="5">
        <v>777025</v>
      </c>
      <c r="N79" s="5">
        <v>934</v>
      </c>
      <c r="O79" s="5">
        <v>537381</v>
      </c>
      <c r="P79" s="5">
        <v>3</v>
      </c>
      <c r="Q79" s="5">
        <v>170</v>
      </c>
      <c r="R79" s="5">
        <v>9</v>
      </c>
      <c r="S79" s="5">
        <v>505364</v>
      </c>
      <c r="T79" s="5">
        <v>0</v>
      </c>
      <c r="U79" s="5">
        <v>0</v>
      </c>
      <c r="V79" s="5">
        <v>2312</v>
      </c>
      <c r="W79" s="5">
        <v>880007</v>
      </c>
      <c r="X79" s="5">
        <v>0</v>
      </c>
      <c r="Y79" s="5">
        <v>0</v>
      </c>
      <c r="Z79" s="5">
        <v>3588</v>
      </c>
      <c r="AA79" s="5">
        <v>38044936</v>
      </c>
      <c r="AB79" s="5">
        <v>1588</v>
      </c>
      <c r="AC79" s="5">
        <v>479976</v>
      </c>
      <c r="AD79" s="5">
        <v>0</v>
      </c>
      <c r="AE79" s="5">
        <v>0</v>
      </c>
      <c r="AF79" s="5">
        <v>9971</v>
      </c>
      <c r="AG79" s="5">
        <v>42358988</v>
      </c>
      <c r="AH79" s="5">
        <v>14254</v>
      </c>
      <c r="AI79" s="5">
        <v>105782735</v>
      </c>
      <c r="AJ79" s="5">
        <v>19536</v>
      </c>
      <c r="AK79" s="5">
        <v>7607647</v>
      </c>
      <c r="AL79" s="5">
        <v>19687</v>
      </c>
      <c r="AM79" s="5">
        <v>25036843</v>
      </c>
      <c r="AN79" s="5">
        <v>8762</v>
      </c>
      <c r="AO79" s="5">
        <v>1917408</v>
      </c>
      <c r="AP79" s="5">
        <v>3913</v>
      </c>
      <c r="AQ79" s="5">
        <v>506156</v>
      </c>
      <c r="AR79" s="5">
        <v>25959</v>
      </c>
      <c r="AS79" s="5">
        <v>35068056</v>
      </c>
      <c r="AT79" s="5">
        <v>18022</v>
      </c>
      <c r="AU79" s="5">
        <v>100693695</v>
      </c>
      <c r="AV79" s="5">
        <v>847</v>
      </c>
      <c r="AW79" s="5">
        <v>212798</v>
      </c>
      <c r="AX79" s="5">
        <v>18031</v>
      </c>
      <c r="AY79" s="5">
        <v>100906493</v>
      </c>
      <c r="AZ79" s="5">
        <v>22246</v>
      </c>
      <c r="BA79" s="5">
        <v>29877311</v>
      </c>
      <c r="BB79" s="5">
        <v>13530</v>
      </c>
      <c r="BC79" s="5">
        <v>10594885</v>
      </c>
      <c r="BD79" s="5">
        <v>650</v>
      </c>
      <c r="BE79" s="5">
        <v>15553999</v>
      </c>
      <c r="BF79" s="5">
        <v>23329</v>
      </c>
      <c r="BG79" s="5">
        <v>37174626</v>
      </c>
      <c r="BH79" s="5">
        <v>0</v>
      </c>
      <c r="BI79" s="5">
        <v>0</v>
      </c>
      <c r="BJ79" s="5">
        <v>12952</v>
      </c>
      <c r="BK79" s="5">
        <v>42413261</v>
      </c>
      <c r="BL79" s="5">
        <v>52279</v>
      </c>
      <c r="BM79" s="5">
        <v>443392075</v>
      </c>
      <c r="BN79" s="5">
        <v>18591</v>
      </c>
      <c r="BO79" s="5">
        <v>5672036</v>
      </c>
      <c r="BP79" s="5">
        <v>396</v>
      </c>
      <c r="BQ79" s="5">
        <v>163186</v>
      </c>
      <c r="BR79" s="5">
        <v>29240</v>
      </c>
      <c r="BS79" s="5">
        <v>300786281</v>
      </c>
      <c r="BT79" s="5">
        <v>240434</v>
      </c>
      <c r="BU79" s="5">
        <v>924997836</v>
      </c>
      <c r="BV79" s="5">
        <v>269674</v>
      </c>
      <c r="BW79" s="5">
        <v>1225784119</v>
      </c>
      <c r="BX79" s="5">
        <v>266440</v>
      </c>
      <c r="BY79" s="5">
        <v>2198301479</v>
      </c>
      <c r="BZ79" s="5">
        <v>266440</v>
      </c>
      <c r="CA79" s="5">
        <v>28537826</v>
      </c>
      <c r="CB79" s="5">
        <v>287910</v>
      </c>
      <c r="CC79" s="5">
        <v>21593200</v>
      </c>
      <c r="CD79" s="5">
        <v>1162</v>
      </c>
      <c r="CE79" s="5">
        <v>87187</v>
      </c>
      <c r="CF79" s="5">
        <v>43414</v>
      </c>
      <c r="CG79" s="5">
        <v>3255973</v>
      </c>
      <c r="CH79" s="5">
        <v>143382</v>
      </c>
      <c r="CI79" s="5">
        <v>33694604</v>
      </c>
      <c r="CJ79" s="5">
        <v>244395</v>
      </c>
      <c r="CK79" s="5">
        <v>58627985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225</v>
      </c>
      <c r="CU79" s="5">
        <v>13061</v>
      </c>
      <c r="CV79" s="5">
        <v>225</v>
      </c>
      <c r="CW79" s="5">
        <v>13061</v>
      </c>
      <c r="CX79" s="5">
        <v>43147</v>
      </c>
      <c r="CY79" s="5">
        <v>2608822</v>
      </c>
      <c r="CZ79" s="5">
        <v>118675</v>
      </c>
      <c r="DA79" s="5">
        <v>7658089</v>
      </c>
      <c r="DB79" s="5">
        <v>0</v>
      </c>
      <c r="DC79" s="5">
        <v>0</v>
      </c>
      <c r="DD79" s="5">
        <v>0</v>
      </c>
      <c r="DE79" s="5">
        <v>0</v>
      </c>
      <c r="DF79" s="5">
        <v>505</v>
      </c>
      <c r="DG79" s="5">
        <v>154415</v>
      </c>
      <c r="DH79" s="5">
        <v>119179</v>
      </c>
      <c r="DI79" s="5">
        <v>7812503</v>
      </c>
      <c r="DJ79" s="5">
        <v>198541</v>
      </c>
      <c r="DK79" s="5">
        <v>25286468</v>
      </c>
      <c r="DL79" s="5">
        <v>6611</v>
      </c>
      <c r="DM79" s="5">
        <v>1509295</v>
      </c>
      <c r="DN79" s="5">
        <v>0</v>
      </c>
      <c r="DO79" s="5">
        <v>0</v>
      </c>
      <c r="DP79" s="5">
        <v>199</v>
      </c>
      <c r="DQ79" s="5">
        <v>-13907</v>
      </c>
      <c r="DR79" s="5">
        <v>179672</v>
      </c>
      <c r="DS79" s="5">
        <v>20748133</v>
      </c>
      <c r="DT79" s="5">
        <v>2720</v>
      </c>
      <c r="DU79" s="5">
        <v>543188</v>
      </c>
      <c r="DV79" s="5">
        <v>0</v>
      </c>
      <c r="DW79" s="5">
        <v>0</v>
      </c>
      <c r="DX79" s="5">
        <v>1162</v>
      </c>
      <c r="DY79" s="5">
        <v>2325</v>
      </c>
      <c r="DZ79" s="5">
        <v>176953</v>
      </c>
      <c r="EA79" s="5">
        <v>20202620</v>
      </c>
      <c r="EB79" s="5">
        <v>31669</v>
      </c>
      <c r="EC79" s="5">
        <v>1615461</v>
      </c>
      <c r="ED79" s="5">
        <v>20055</v>
      </c>
      <c r="EE79" s="5">
        <v>-1181837</v>
      </c>
    </row>
    <row r="80" spans="1:135" ht="11.25">
      <c r="A80" s="6">
        <v>13000</v>
      </c>
      <c r="B80" s="5" t="s">
        <v>66</v>
      </c>
      <c r="C80" s="5">
        <v>13999</v>
      </c>
      <c r="D80" s="5">
        <v>0</v>
      </c>
      <c r="E80" s="5">
        <v>0</v>
      </c>
      <c r="F80" s="5">
        <v>226</v>
      </c>
      <c r="G80" s="5">
        <v>820783</v>
      </c>
      <c r="H80" s="5">
        <v>209</v>
      </c>
      <c r="I80" s="5">
        <v>185961</v>
      </c>
      <c r="J80" s="5">
        <v>7</v>
      </c>
      <c r="K80" s="5">
        <v>2953</v>
      </c>
      <c r="L80" s="5">
        <v>0</v>
      </c>
      <c r="M80" s="5">
        <v>0</v>
      </c>
      <c r="N80" s="5">
        <v>7</v>
      </c>
      <c r="O80" s="5">
        <v>327380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550</v>
      </c>
      <c r="W80" s="5">
        <v>893969</v>
      </c>
      <c r="X80" s="5">
        <v>0</v>
      </c>
      <c r="Y80" s="5">
        <v>0</v>
      </c>
      <c r="Z80" s="5">
        <v>668</v>
      </c>
      <c r="AA80" s="5">
        <v>36308813</v>
      </c>
      <c r="AB80" s="5">
        <v>395</v>
      </c>
      <c r="AC80" s="5">
        <v>76393</v>
      </c>
      <c r="AD80" s="5">
        <v>0</v>
      </c>
      <c r="AE80" s="5">
        <v>0</v>
      </c>
      <c r="AF80" s="5">
        <v>1995</v>
      </c>
      <c r="AG80" s="5">
        <v>38836344</v>
      </c>
      <c r="AH80" s="5">
        <v>20605</v>
      </c>
      <c r="AI80" s="5">
        <v>75155932</v>
      </c>
      <c r="AJ80" s="5">
        <v>19462</v>
      </c>
      <c r="AK80" s="5">
        <v>3630916</v>
      </c>
      <c r="AL80" s="5">
        <v>26298</v>
      </c>
      <c r="AM80" s="5">
        <v>45941402</v>
      </c>
      <c r="AN80" s="5">
        <v>16476</v>
      </c>
      <c r="AO80" s="5">
        <v>3942536</v>
      </c>
      <c r="AP80" s="5">
        <v>6975</v>
      </c>
      <c r="AQ80" s="5">
        <v>2366894</v>
      </c>
      <c r="AR80" s="5">
        <v>34456</v>
      </c>
      <c r="AS80" s="5">
        <v>55881747</v>
      </c>
      <c r="AT80" s="5">
        <v>24510</v>
      </c>
      <c r="AU80" s="5">
        <v>179459552</v>
      </c>
      <c r="AV80" s="5">
        <v>1770</v>
      </c>
      <c r="AW80" s="5">
        <v>711200</v>
      </c>
      <c r="AX80" s="5">
        <v>24710</v>
      </c>
      <c r="AY80" s="5">
        <v>180170752</v>
      </c>
      <c r="AZ80" s="5">
        <v>24348</v>
      </c>
      <c r="BA80" s="5">
        <v>32654511</v>
      </c>
      <c r="BB80" s="5">
        <v>11504</v>
      </c>
      <c r="BC80" s="5">
        <v>10738609</v>
      </c>
      <c r="BD80" s="5">
        <v>1690</v>
      </c>
      <c r="BE80" s="5">
        <v>3461634</v>
      </c>
      <c r="BF80" s="5">
        <v>25108</v>
      </c>
      <c r="BG80" s="5">
        <v>43390797</v>
      </c>
      <c r="BH80" s="5">
        <v>0</v>
      </c>
      <c r="BI80" s="5">
        <v>0</v>
      </c>
      <c r="BJ80" s="5">
        <v>7721</v>
      </c>
      <c r="BK80" s="5">
        <v>10768415</v>
      </c>
      <c r="BL80" s="5">
        <v>51530</v>
      </c>
      <c r="BM80" s="5">
        <v>458017567</v>
      </c>
      <c r="BN80" s="5">
        <v>22831</v>
      </c>
      <c r="BO80" s="5">
        <v>5635579</v>
      </c>
      <c r="BP80" s="5">
        <v>38</v>
      </c>
      <c r="BQ80" s="5">
        <v>-60863</v>
      </c>
      <c r="BR80" s="5">
        <v>31393</v>
      </c>
      <c r="BS80" s="5">
        <v>343499788</v>
      </c>
      <c r="BT80" s="5">
        <v>218922</v>
      </c>
      <c r="BU80" s="5">
        <v>858858454</v>
      </c>
      <c r="BV80" s="5">
        <v>250316</v>
      </c>
      <c r="BW80" s="5">
        <v>1202358243</v>
      </c>
      <c r="BX80" s="5">
        <v>244228</v>
      </c>
      <c r="BY80" s="5">
        <v>2216882065</v>
      </c>
      <c r="BZ80" s="5">
        <v>244228</v>
      </c>
      <c r="CA80" s="5">
        <v>29742384</v>
      </c>
      <c r="CB80" s="5">
        <v>281470</v>
      </c>
      <c r="CC80" s="5">
        <v>21110183</v>
      </c>
      <c r="CD80" s="5">
        <v>0</v>
      </c>
      <c r="CE80" s="5">
        <v>0</v>
      </c>
      <c r="CF80" s="5">
        <v>42649</v>
      </c>
      <c r="CG80" s="5">
        <v>3198676</v>
      </c>
      <c r="CH80" s="5">
        <v>173943</v>
      </c>
      <c r="CI80" s="5">
        <v>40876532</v>
      </c>
      <c r="CJ80" s="5">
        <v>228326</v>
      </c>
      <c r="CK80" s="5">
        <v>65073290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42824</v>
      </c>
      <c r="CY80" s="5">
        <v>2457430</v>
      </c>
      <c r="CZ80" s="5">
        <v>119084</v>
      </c>
      <c r="DA80" s="5">
        <v>23738759</v>
      </c>
      <c r="DB80" s="5">
        <v>1162</v>
      </c>
      <c r="DC80" s="5">
        <v>15397207</v>
      </c>
      <c r="DD80" s="5">
        <v>0</v>
      </c>
      <c r="DE80" s="5">
        <v>0</v>
      </c>
      <c r="DF80" s="5">
        <v>1950</v>
      </c>
      <c r="DG80" s="5">
        <v>366828</v>
      </c>
      <c r="DH80" s="5">
        <v>120640</v>
      </c>
      <c r="DI80" s="5">
        <v>24105587</v>
      </c>
      <c r="DJ80" s="5">
        <v>180006</v>
      </c>
      <c r="DK80" s="5">
        <v>27718778</v>
      </c>
      <c r="DL80" s="5">
        <v>7091</v>
      </c>
      <c r="DM80" s="5">
        <v>1264948</v>
      </c>
      <c r="DN80" s="5">
        <v>0</v>
      </c>
      <c r="DO80" s="5">
        <v>0</v>
      </c>
      <c r="DP80" s="5">
        <v>2344</v>
      </c>
      <c r="DQ80" s="5">
        <v>-520203</v>
      </c>
      <c r="DR80" s="5">
        <v>164996</v>
      </c>
      <c r="DS80" s="5">
        <v>21803309</v>
      </c>
      <c r="DT80" s="5">
        <v>3218</v>
      </c>
      <c r="DU80" s="5">
        <v>242830</v>
      </c>
      <c r="DV80" s="5">
        <v>0</v>
      </c>
      <c r="DW80" s="5">
        <v>0</v>
      </c>
      <c r="DX80" s="5">
        <v>2455</v>
      </c>
      <c r="DY80" s="5">
        <v>28846</v>
      </c>
      <c r="DZ80" s="5">
        <v>162171</v>
      </c>
      <c r="EA80" s="5">
        <v>21536680</v>
      </c>
      <c r="EB80" s="5">
        <v>35705</v>
      </c>
      <c r="EC80" s="5">
        <v>17014469</v>
      </c>
      <c r="ED80" s="5">
        <v>21587</v>
      </c>
      <c r="EE80" s="5">
        <v>-982977</v>
      </c>
    </row>
    <row r="81" spans="1:135" ht="11.25">
      <c r="A81" s="6">
        <v>14000</v>
      </c>
      <c r="B81" s="5" t="s">
        <v>66</v>
      </c>
      <c r="C81" s="5">
        <v>14999</v>
      </c>
      <c r="D81" s="5">
        <v>0</v>
      </c>
      <c r="E81" s="5">
        <v>0</v>
      </c>
      <c r="F81" s="5">
        <v>394</v>
      </c>
      <c r="G81" s="5">
        <v>1182</v>
      </c>
      <c r="H81" s="5">
        <v>902</v>
      </c>
      <c r="I81" s="5">
        <v>780682</v>
      </c>
      <c r="J81" s="5">
        <v>0</v>
      </c>
      <c r="K81" s="5">
        <v>0</v>
      </c>
      <c r="L81" s="5">
        <v>505</v>
      </c>
      <c r="M81" s="5">
        <v>807396</v>
      </c>
      <c r="N81" s="5">
        <v>2</v>
      </c>
      <c r="O81" s="5">
        <v>8433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1371</v>
      </c>
      <c r="W81" s="5">
        <v>2093170</v>
      </c>
      <c r="X81" s="5">
        <v>0</v>
      </c>
      <c r="Y81" s="5">
        <v>0</v>
      </c>
      <c r="Z81" s="5">
        <v>1514</v>
      </c>
      <c r="AA81" s="5">
        <v>48315320</v>
      </c>
      <c r="AB81" s="5">
        <v>2324</v>
      </c>
      <c r="AC81" s="5">
        <v>434772</v>
      </c>
      <c r="AD81" s="5">
        <v>0</v>
      </c>
      <c r="AE81" s="5">
        <v>0</v>
      </c>
      <c r="AF81" s="5">
        <v>7001</v>
      </c>
      <c r="AG81" s="5">
        <v>52440955</v>
      </c>
      <c r="AH81" s="5">
        <v>14752</v>
      </c>
      <c r="AI81" s="5">
        <v>49958442</v>
      </c>
      <c r="AJ81" s="5">
        <v>21859</v>
      </c>
      <c r="AK81" s="5">
        <v>9201553</v>
      </c>
      <c r="AL81" s="5">
        <v>25148</v>
      </c>
      <c r="AM81" s="5">
        <v>46827748</v>
      </c>
      <c r="AN81" s="5">
        <v>15954</v>
      </c>
      <c r="AO81" s="5">
        <v>7276109</v>
      </c>
      <c r="AP81" s="5">
        <v>1058</v>
      </c>
      <c r="AQ81" s="5">
        <v>326862</v>
      </c>
      <c r="AR81" s="5">
        <v>33546</v>
      </c>
      <c r="AS81" s="5">
        <v>63632272</v>
      </c>
      <c r="AT81" s="5">
        <v>19861</v>
      </c>
      <c r="AU81" s="5">
        <v>194636664</v>
      </c>
      <c r="AV81" s="5">
        <v>1581</v>
      </c>
      <c r="AW81" s="5">
        <v>252987</v>
      </c>
      <c r="AX81" s="5">
        <v>19868</v>
      </c>
      <c r="AY81" s="5">
        <v>194889651</v>
      </c>
      <c r="AZ81" s="5">
        <v>25366</v>
      </c>
      <c r="BA81" s="5">
        <v>52965613</v>
      </c>
      <c r="BB81" s="5">
        <v>12953</v>
      </c>
      <c r="BC81" s="5">
        <v>11111649</v>
      </c>
      <c r="BD81" s="5">
        <v>1187</v>
      </c>
      <c r="BE81" s="5">
        <v>2964860</v>
      </c>
      <c r="BF81" s="5">
        <v>24221</v>
      </c>
      <c r="BG81" s="5">
        <v>60675719</v>
      </c>
      <c r="BH81" s="5">
        <v>199</v>
      </c>
      <c r="BI81" s="5">
        <v>508612</v>
      </c>
      <c r="BJ81" s="5">
        <v>9033</v>
      </c>
      <c r="BK81" s="5">
        <v>24795683</v>
      </c>
      <c r="BL81" s="5">
        <v>44737</v>
      </c>
      <c r="BM81" s="5">
        <v>478482128</v>
      </c>
      <c r="BN81" s="5">
        <v>23311</v>
      </c>
      <c r="BO81" s="5">
        <v>8848983</v>
      </c>
      <c r="BP81" s="5">
        <v>797</v>
      </c>
      <c r="BQ81" s="5">
        <v>-15671</v>
      </c>
      <c r="BR81" s="5">
        <v>27985</v>
      </c>
      <c r="BS81" s="5">
        <v>365009791</v>
      </c>
      <c r="BT81" s="5">
        <v>206410</v>
      </c>
      <c r="BU81" s="5">
        <v>832131813</v>
      </c>
      <c r="BV81" s="5">
        <v>234397</v>
      </c>
      <c r="BW81" s="5">
        <v>1197141603</v>
      </c>
      <c r="BX81" s="5">
        <v>226874</v>
      </c>
      <c r="BY81" s="5">
        <v>2279830339</v>
      </c>
      <c r="BZ81" s="5">
        <v>226874</v>
      </c>
      <c r="CA81" s="5">
        <v>30167169</v>
      </c>
      <c r="CB81" s="5">
        <v>267346</v>
      </c>
      <c r="CC81" s="5">
        <v>20050892</v>
      </c>
      <c r="CD81" s="5">
        <v>0</v>
      </c>
      <c r="CE81" s="5">
        <v>0</v>
      </c>
      <c r="CF81" s="5">
        <v>47682</v>
      </c>
      <c r="CG81" s="5">
        <v>3576119</v>
      </c>
      <c r="CH81" s="5">
        <v>132307</v>
      </c>
      <c r="CI81" s="5">
        <v>31092466</v>
      </c>
      <c r="CJ81" s="5">
        <v>223164</v>
      </c>
      <c r="CK81" s="5">
        <v>54715901</v>
      </c>
      <c r="CL81" s="5">
        <v>0</v>
      </c>
      <c r="CM81" s="5">
        <v>0</v>
      </c>
      <c r="CN81" s="5">
        <v>0</v>
      </c>
      <c r="CO81" s="5">
        <v>0</v>
      </c>
      <c r="CP81" s="5">
        <v>0</v>
      </c>
      <c r="CQ81" s="5">
        <v>0</v>
      </c>
      <c r="CR81" s="5">
        <v>505</v>
      </c>
      <c r="CS81" s="5">
        <v>29773</v>
      </c>
      <c r="CT81" s="5">
        <v>0</v>
      </c>
      <c r="CU81" s="5">
        <v>0</v>
      </c>
      <c r="CV81" s="5">
        <v>505</v>
      </c>
      <c r="CW81" s="5">
        <v>29773</v>
      </c>
      <c r="CX81" s="5">
        <v>48771</v>
      </c>
      <c r="CY81" s="5">
        <v>2636793</v>
      </c>
      <c r="CZ81" s="5">
        <v>100788</v>
      </c>
      <c r="DA81" s="5">
        <v>8016392</v>
      </c>
      <c r="DB81" s="5">
        <v>0</v>
      </c>
      <c r="DC81" s="5">
        <v>0</v>
      </c>
      <c r="DD81" s="5">
        <v>7</v>
      </c>
      <c r="DE81" s="5">
        <v>415</v>
      </c>
      <c r="DF81" s="5">
        <v>1782</v>
      </c>
      <c r="DG81" s="5">
        <v>176734</v>
      </c>
      <c r="DH81" s="5">
        <v>101189</v>
      </c>
      <c r="DI81" s="5">
        <v>8193540</v>
      </c>
      <c r="DJ81" s="5">
        <v>166724</v>
      </c>
      <c r="DK81" s="5">
        <v>27405533</v>
      </c>
      <c r="DL81" s="5">
        <v>5019</v>
      </c>
      <c r="DM81" s="5">
        <v>3134603</v>
      </c>
      <c r="DN81" s="5">
        <v>0</v>
      </c>
      <c r="DO81" s="5">
        <v>0</v>
      </c>
      <c r="DP81" s="5">
        <v>5437</v>
      </c>
      <c r="DQ81" s="5">
        <v>-2101168</v>
      </c>
      <c r="DR81" s="5">
        <v>158540</v>
      </c>
      <c r="DS81" s="5">
        <v>25909865</v>
      </c>
      <c r="DT81" s="5">
        <v>3884</v>
      </c>
      <c r="DU81" s="5">
        <v>1812287</v>
      </c>
      <c r="DV81" s="5">
        <v>0</v>
      </c>
      <c r="DW81" s="5">
        <v>0</v>
      </c>
      <c r="DX81" s="5">
        <v>3487</v>
      </c>
      <c r="DY81" s="5">
        <v>146474</v>
      </c>
      <c r="DZ81" s="5">
        <v>154655</v>
      </c>
      <c r="EA81" s="5">
        <v>23951105</v>
      </c>
      <c r="EB81" s="5">
        <v>28545</v>
      </c>
      <c r="EC81" s="5">
        <v>1935389</v>
      </c>
      <c r="ED81" s="5">
        <v>27067</v>
      </c>
      <c r="EE81" s="5">
        <v>-1773895</v>
      </c>
    </row>
    <row r="82" spans="1:135" ht="11.25">
      <c r="A82" s="6">
        <v>15000</v>
      </c>
      <c r="B82" s="5" t="s">
        <v>66</v>
      </c>
      <c r="C82" s="5">
        <v>15999</v>
      </c>
      <c r="D82" s="5">
        <v>0</v>
      </c>
      <c r="E82" s="5">
        <v>0</v>
      </c>
      <c r="F82" s="5">
        <v>0</v>
      </c>
      <c r="G82" s="5">
        <v>0</v>
      </c>
      <c r="H82" s="5">
        <v>199</v>
      </c>
      <c r="I82" s="5">
        <v>6358</v>
      </c>
      <c r="J82" s="5">
        <v>0</v>
      </c>
      <c r="K82" s="5">
        <v>0</v>
      </c>
      <c r="L82" s="5">
        <v>403</v>
      </c>
      <c r="M82" s="5">
        <v>38874</v>
      </c>
      <c r="N82" s="5">
        <v>2326</v>
      </c>
      <c r="O82" s="5">
        <v>3614900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407</v>
      </c>
      <c r="W82" s="5">
        <v>2366954</v>
      </c>
      <c r="X82" s="5">
        <v>2</v>
      </c>
      <c r="Y82" s="5">
        <v>699020</v>
      </c>
      <c r="Z82" s="5">
        <v>1708</v>
      </c>
      <c r="AA82" s="5">
        <v>90689200</v>
      </c>
      <c r="AB82" s="5">
        <v>2719</v>
      </c>
      <c r="AC82" s="5">
        <v>1357874</v>
      </c>
      <c r="AD82" s="5">
        <v>0</v>
      </c>
      <c r="AE82" s="5">
        <v>0</v>
      </c>
      <c r="AF82" s="5">
        <v>7582</v>
      </c>
      <c r="AG82" s="5">
        <v>103447988</v>
      </c>
      <c r="AH82" s="5">
        <v>22208</v>
      </c>
      <c r="AI82" s="5">
        <v>124259111</v>
      </c>
      <c r="AJ82" s="5">
        <v>34454</v>
      </c>
      <c r="AK82" s="5">
        <v>25444687</v>
      </c>
      <c r="AL82" s="5">
        <v>30583</v>
      </c>
      <c r="AM82" s="5">
        <v>48200448</v>
      </c>
      <c r="AN82" s="5">
        <v>15360</v>
      </c>
      <c r="AO82" s="5">
        <v>5005670</v>
      </c>
      <c r="AP82" s="5">
        <v>9141</v>
      </c>
      <c r="AQ82" s="5">
        <v>3114668</v>
      </c>
      <c r="AR82" s="5">
        <v>43340</v>
      </c>
      <c r="AS82" s="5">
        <v>81765474</v>
      </c>
      <c r="AT82" s="5">
        <v>29856</v>
      </c>
      <c r="AU82" s="5">
        <v>199680150</v>
      </c>
      <c r="AV82" s="5">
        <v>3940</v>
      </c>
      <c r="AW82" s="5">
        <v>12665548</v>
      </c>
      <c r="AX82" s="5">
        <v>31246</v>
      </c>
      <c r="AY82" s="5">
        <v>212345699</v>
      </c>
      <c r="AZ82" s="5">
        <v>32343</v>
      </c>
      <c r="BA82" s="5">
        <v>25675358</v>
      </c>
      <c r="BB82" s="5">
        <v>21991</v>
      </c>
      <c r="BC82" s="5">
        <v>12908059</v>
      </c>
      <c r="BD82" s="5">
        <v>1989</v>
      </c>
      <c r="BE82" s="5">
        <v>2539890</v>
      </c>
      <c r="BF82" s="5">
        <v>34201</v>
      </c>
      <c r="BG82" s="5">
        <v>39527836</v>
      </c>
      <c r="BH82" s="5">
        <v>0</v>
      </c>
      <c r="BI82" s="5">
        <v>0</v>
      </c>
      <c r="BJ82" s="5">
        <v>11277</v>
      </c>
      <c r="BK82" s="5">
        <v>31705170</v>
      </c>
      <c r="BL82" s="5">
        <v>59847</v>
      </c>
      <c r="BM82" s="5">
        <v>585364234</v>
      </c>
      <c r="BN82" s="5">
        <v>31918</v>
      </c>
      <c r="BO82" s="5">
        <v>15630406</v>
      </c>
      <c r="BP82" s="5">
        <v>398</v>
      </c>
      <c r="BQ82" s="5">
        <v>-577858</v>
      </c>
      <c r="BR82" s="5">
        <v>41473</v>
      </c>
      <c r="BS82" s="5">
        <v>497082212</v>
      </c>
      <c r="BT82" s="5">
        <v>220937</v>
      </c>
      <c r="BU82" s="5">
        <v>894488051</v>
      </c>
      <c r="BV82" s="5">
        <v>262412</v>
      </c>
      <c r="BW82" s="5">
        <v>1391570263</v>
      </c>
      <c r="BX82" s="5">
        <v>254386</v>
      </c>
      <c r="BY82" s="5">
        <v>2736575191</v>
      </c>
      <c r="BZ82" s="5">
        <v>253223</v>
      </c>
      <c r="CA82" s="5">
        <v>36681734</v>
      </c>
      <c r="CB82" s="5">
        <v>305039</v>
      </c>
      <c r="CC82" s="5">
        <v>22877905</v>
      </c>
      <c r="CD82" s="5">
        <v>0</v>
      </c>
      <c r="CE82" s="5">
        <v>0</v>
      </c>
      <c r="CF82" s="5">
        <v>52416</v>
      </c>
      <c r="CG82" s="5">
        <v>3931235</v>
      </c>
      <c r="CH82" s="5">
        <v>177331</v>
      </c>
      <c r="CI82" s="5">
        <v>41672919</v>
      </c>
      <c r="CJ82" s="5">
        <v>248130</v>
      </c>
      <c r="CK82" s="5">
        <v>68298869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1162</v>
      </c>
      <c r="CU82" s="5">
        <v>67425</v>
      </c>
      <c r="CV82" s="5">
        <v>1162</v>
      </c>
      <c r="CW82" s="5">
        <v>67425</v>
      </c>
      <c r="CX82" s="5">
        <v>44354</v>
      </c>
      <c r="CY82" s="5">
        <v>2588089</v>
      </c>
      <c r="CZ82" s="5">
        <v>112529</v>
      </c>
      <c r="DA82" s="5">
        <v>11355032</v>
      </c>
      <c r="DB82" s="5">
        <v>0</v>
      </c>
      <c r="DC82" s="5">
        <v>0</v>
      </c>
      <c r="DD82" s="5">
        <v>0</v>
      </c>
      <c r="DE82" s="5">
        <v>0</v>
      </c>
      <c r="DF82" s="5">
        <v>2837</v>
      </c>
      <c r="DG82" s="5">
        <v>149697</v>
      </c>
      <c r="DH82" s="5">
        <v>113700</v>
      </c>
      <c r="DI82" s="5">
        <v>11504729</v>
      </c>
      <c r="DJ82" s="5">
        <v>185069</v>
      </c>
      <c r="DK82" s="5">
        <v>37287819</v>
      </c>
      <c r="DL82" s="5">
        <v>9692</v>
      </c>
      <c r="DM82" s="5">
        <v>2317373</v>
      </c>
      <c r="DN82" s="5">
        <v>0</v>
      </c>
      <c r="DO82" s="5">
        <v>0</v>
      </c>
      <c r="DP82" s="5">
        <v>3512</v>
      </c>
      <c r="DQ82" s="5">
        <v>-1254023</v>
      </c>
      <c r="DR82" s="5">
        <v>178135</v>
      </c>
      <c r="DS82" s="5">
        <v>31301529</v>
      </c>
      <c r="DT82" s="5">
        <v>3512</v>
      </c>
      <c r="DU82" s="5">
        <v>720076</v>
      </c>
      <c r="DV82" s="5">
        <v>0</v>
      </c>
      <c r="DW82" s="5">
        <v>0</v>
      </c>
      <c r="DX82" s="5">
        <v>1556</v>
      </c>
      <c r="DY82" s="5">
        <v>14855</v>
      </c>
      <c r="DZ82" s="5">
        <v>174053</v>
      </c>
      <c r="EA82" s="5">
        <v>30566599</v>
      </c>
      <c r="EB82" s="5">
        <v>28865</v>
      </c>
      <c r="EC82" s="5">
        <v>1856031</v>
      </c>
      <c r="ED82" s="5">
        <v>23249</v>
      </c>
      <c r="EE82" s="5">
        <v>-1725275</v>
      </c>
    </row>
    <row r="83" spans="1:135" ht="11.25">
      <c r="A83" s="6">
        <v>16000</v>
      </c>
      <c r="B83" s="5" t="s">
        <v>66</v>
      </c>
      <c r="C83" s="5">
        <v>16999</v>
      </c>
      <c r="D83" s="5">
        <v>0</v>
      </c>
      <c r="E83" s="5">
        <v>0</v>
      </c>
      <c r="F83" s="5">
        <v>1172</v>
      </c>
      <c r="G83" s="5">
        <v>656095</v>
      </c>
      <c r="H83" s="5">
        <v>2357</v>
      </c>
      <c r="I83" s="5">
        <v>1950042</v>
      </c>
      <c r="J83" s="5">
        <v>0</v>
      </c>
      <c r="K83" s="5">
        <v>0</v>
      </c>
      <c r="L83" s="5">
        <v>0</v>
      </c>
      <c r="M83" s="5">
        <v>0</v>
      </c>
      <c r="N83" s="5">
        <v>2332</v>
      </c>
      <c r="O83" s="5">
        <v>5100316</v>
      </c>
      <c r="P83" s="5">
        <v>209</v>
      </c>
      <c r="Q83" s="5">
        <v>410321</v>
      </c>
      <c r="R83" s="5">
        <v>0</v>
      </c>
      <c r="S83" s="5">
        <v>0</v>
      </c>
      <c r="T83" s="5">
        <v>0</v>
      </c>
      <c r="U83" s="5">
        <v>0</v>
      </c>
      <c r="V83" s="5">
        <v>2750</v>
      </c>
      <c r="W83" s="5">
        <v>4254928</v>
      </c>
      <c r="X83" s="5">
        <v>0</v>
      </c>
      <c r="Y83" s="5">
        <v>0</v>
      </c>
      <c r="Z83" s="5">
        <v>3285</v>
      </c>
      <c r="AA83" s="5">
        <v>45784569</v>
      </c>
      <c r="AB83" s="5">
        <v>703</v>
      </c>
      <c r="AC83" s="5">
        <v>531137</v>
      </c>
      <c r="AD83" s="5">
        <v>0</v>
      </c>
      <c r="AE83" s="5">
        <v>0</v>
      </c>
      <c r="AF83" s="5">
        <v>9049</v>
      </c>
      <c r="AG83" s="5">
        <v>58687409</v>
      </c>
      <c r="AH83" s="5">
        <v>21492</v>
      </c>
      <c r="AI83" s="5">
        <v>75012068</v>
      </c>
      <c r="AJ83" s="5">
        <v>25102</v>
      </c>
      <c r="AK83" s="5">
        <v>23598524</v>
      </c>
      <c r="AL83" s="5">
        <v>28016</v>
      </c>
      <c r="AM83" s="5">
        <v>52838620</v>
      </c>
      <c r="AN83" s="5">
        <v>17765</v>
      </c>
      <c r="AO83" s="5">
        <v>4405831</v>
      </c>
      <c r="AP83" s="5">
        <v>9455</v>
      </c>
      <c r="AQ83" s="5">
        <v>7502543</v>
      </c>
      <c r="AR83" s="5">
        <v>41945</v>
      </c>
      <c r="AS83" s="5">
        <v>88345518</v>
      </c>
      <c r="AT83" s="5">
        <v>22322</v>
      </c>
      <c r="AU83" s="5">
        <v>204497894</v>
      </c>
      <c r="AV83" s="5">
        <v>1828</v>
      </c>
      <c r="AW83" s="5">
        <v>1378623</v>
      </c>
      <c r="AX83" s="5">
        <v>22735</v>
      </c>
      <c r="AY83" s="5">
        <v>205876518</v>
      </c>
      <c r="AZ83" s="5">
        <v>31848</v>
      </c>
      <c r="BA83" s="5">
        <v>36777642</v>
      </c>
      <c r="BB83" s="5">
        <v>17808</v>
      </c>
      <c r="BC83" s="5">
        <v>17317285</v>
      </c>
      <c r="BD83" s="5">
        <v>458</v>
      </c>
      <c r="BE83" s="5">
        <v>1018909</v>
      </c>
      <c r="BF83" s="5">
        <v>31379</v>
      </c>
      <c r="BG83" s="5">
        <v>53661223</v>
      </c>
      <c r="BH83" s="5">
        <v>0</v>
      </c>
      <c r="BI83" s="5">
        <v>0</v>
      </c>
      <c r="BJ83" s="5">
        <v>13840</v>
      </c>
      <c r="BK83" s="5">
        <v>37402949</v>
      </c>
      <c r="BL83" s="5">
        <v>52193</v>
      </c>
      <c r="BM83" s="5">
        <v>532920314</v>
      </c>
      <c r="BN83" s="5">
        <v>28613</v>
      </c>
      <c r="BO83" s="5">
        <v>24852781</v>
      </c>
      <c r="BP83" s="5">
        <v>1</v>
      </c>
      <c r="BQ83" s="5">
        <v>-13093</v>
      </c>
      <c r="BR83" s="5">
        <v>39818</v>
      </c>
      <c r="BS83" s="5">
        <v>423127808</v>
      </c>
      <c r="BT83" s="5">
        <v>231357</v>
      </c>
      <c r="BU83" s="5">
        <v>957657370</v>
      </c>
      <c r="BV83" s="5">
        <v>271175</v>
      </c>
      <c r="BW83" s="5">
        <v>1380785177</v>
      </c>
      <c r="BX83" s="5">
        <v>265742</v>
      </c>
      <c r="BY83" s="5">
        <v>3083512014</v>
      </c>
      <c r="BZ83" s="5">
        <v>265742</v>
      </c>
      <c r="CA83" s="5">
        <v>43317183</v>
      </c>
      <c r="CB83" s="5">
        <v>327776</v>
      </c>
      <c r="CC83" s="5">
        <v>24583173</v>
      </c>
      <c r="CD83" s="5">
        <v>0</v>
      </c>
      <c r="CE83" s="5">
        <v>0</v>
      </c>
      <c r="CF83" s="5">
        <v>52417</v>
      </c>
      <c r="CG83" s="5">
        <v>3931290</v>
      </c>
      <c r="CH83" s="5">
        <v>223714</v>
      </c>
      <c r="CI83" s="5">
        <v>51479880</v>
      </c>
      <c r="CJ83" s="5">
        <v>263253</v>
      </c>
      <c r="CK83" s="5">
        <v>80958943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38753</v>
      </c>
      <c r="CY83" s="5">
        <v>2325317</v>
      </c>
      <c r="CZ83" s="5">
        <v>112258</v>
      </c>
      <c r="DA83" s="5">
        <v>14630817</v>
      </c>
      <c r="DB83" s="5">
        <v>2</v>
      </c>
      <c r="DC83" s="5">
        <v>546</v>
      </c>
      <c r="DD83" s="5">
        <v>1173</v>
      </c>
      <c r="DE83" s="5">
        <v>788405</v>
      </c>
      <c r="DF83" s="5">
        <v>1586</v>
      </c>
      <c r="DG83" s="5">
        <v>38301</v>
      </c>
      <c r="DH83" s="5">
        <v>115018</v>
      </c>
      <c r="DI83" s="5">
        <v>15457523</v>
      </c>
      <c r="DJ83" s="5">
        <v>193635</v>
      </c>
      <c r="DK83" s="5">
        <v>41415998</v>
      </c>
      <c r="DL83" s="5">
        <v>9337</v>
      </c>
      <c r="DM83" s="5">
        <v>2518684</v>
      </c>
      <c r="DN83" s="5">
        <v>12</v>
      </c>
      <c r="DO83" s="5">
        <v>7281</v>
      </c>
      <c r="DP83" s="5">
        <v>2523</v>
      </c>
      <c r="DQ83" s="5">
        <v>-982613</v>
      </c>
      <c r="DR83" s="5">
        <v>191151</v>
      </c>
      <c r="DS83" s="5">
        <v>32146840</v>
      </c>
      <c r="DT83" s="5">
        <v>7973</v>
      </c>
      <c r="DU83" s="5">
        <v>754757</v>
      </c>
      <c r="DV83" s="5">
        <v>0</v>
      </c>
      <c r="DW83" s="5">
        <v>0</v>
      </c>
      <c r="DX83" s="5">
        <v>2149</v>
      </c>
      <c r="DY83" s="5">
        <v>23812</v>
      </c>
      <c r="DZ83" s="5">
        <v>185713</v>
      </c>
      <c r="EA83" s="5">
        <v>31370241</v>
      </c>
      <c r="EB83" s="5">
        <v>25724</v>
      </c>
      <c r="EC83" s="5">
        <v>2459742</v>
      </c>
      <c r="ED83" s="5">
        <v>20158</v>
      </c>
      <c r="EE83" s="5">
        <v>-1941094</v>
      </c>
    </row>
    <row r="84" spans="1:135" ht="11.25">
      <c r="A84" s="6">
        <v>17000</v>
      </c>
      <c r="B84" s="5" t="s">
        <v>66</v>
      </c>
      <c r="C84" s="5">
        <v>17999</v>
      </c>
      <c r="D84" s="5">
        <v>394</v>
      </c>
      <c r="E84" s="5">
        <v>3240110</v>
      </c>
      <c r="F84" s="5">
        <v>1</v>
      </c>
      <c r="G84" s="5">
        <v>12</v>
      </c>
      <c r="H84" s="5">
        <v>200</v>
      </c>
      <c r="I84" s="5">
        <v>14186</v>
      </c>
      <c r="J84" s="5">
        <v>0</v>
      </c>
      <c r="K84" s="5">
        <v>0</v>
      </c>
      <c r="L84" s="5">
        <v>1557</v>
      </c>
      <c r="M84" s="5">
        <v>5464980</v>
      </c>
      <c r="N84" s="5">
        <v>2</v>
      </c>
      <c r="O84" s="5">
        <v>92298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417</v>
      </c>
      <c r="W84" s="5">
        <v>4544270</v>
      </c>
      <c r="X84" s="5">
        <v>0</v>
      </c>
      <c r="Y84" s="5">
        <v>0</v>
      </c>
      <c r="Z84" s="5">
        <v>1528</v>
      </c>
      <c r="AA84" s="5">
        <v>59676104</v>
      </c>
      <c r="AB84" s="5">
        <v>3487</v>
      </c>
      <c r="AC84" s="5">
        <v>934644</v>
      </c>
      <c r="AD84" s="5">
        <v>0</v>
      </c>
      <c r="AE84" s="5">
        <v>0</v>
      </c>
      <c r="AF84" s="5">
        <v>6977</v>
      </c>
      <c r="AG84" s="5">
        <v>73966604</v>
      </c>
      <c r="AH84" s="5">
        <v>16325</v>
      </c>
      <c r="AI84" s="5">
        <v>75739314</v>
      </c>
      <c r="AJ84" s="5">
        <v>25162</v>
      </c>
      <c r="AK84" s="5">
        <v>16034363</v>
      </c>
      <c r="AL84" s="5">
        <v>28040</v>
      </c>
      <c r="AM84" s="5">
        <v>37432028</v>
      </c>
      <c r="AN84" s="5">
        <v>15747</v>
      </c>
      <c r="AO84" s="5">
        <v>3377968</v>
      </c>
      <c r="AP84" s="5">
        <v>5078</v>
      </c>
      <c r="AQ84" s="5">
        <v>2095253</v>
      </c>
      <c r="AR84" s="5">
        <v>37060</v>
      </c>
      <c r="AS84" s="5">
        <v>58939611</v>
      </c>
      <c r="AT84" s="5">
        <v>21233</v>
      </c>
      <c r="AU84" s="5">
        <v>171234509</v>
      </c>
      <c r="AV84" s="5">
        <v>2365</v>
      </c>
      <c r="AW84" s="5">
        <v>780316</v>
      </c>
      <c r="AX84" s="5">
        <v>21233</v>
      </c>
      <c r="AY84" s="5">
        <v>172014825</v>
      </c>
      <c r="AZ84" s="5">
        <v>28414</v>
      </c>
      <c r="BA84" s="5">
        <v>33139500</v>
      </c>
      <c r="BB84" s="5">
        <v>17160</v>
      </c>
      <c r="BC84" s="5">
        <v>18224702</v>
      </c>
      <c r="BD84" s="5">
        <v>414</v>
      </c>
      <c r="BE84" s="5">
        <v>24282423</v>
      </c>
      <c r="BF84" s="5">
        <v>29714</v>
      </c>
      <c r="BG84" s="5">
        <v>48858448</v>
      </c>
      <c r="BH84" s="5">
        <v>0</v>
      </c>
      <c r="BI84" s="5">
        <v>0</v>
      </c>
      <c r="BJ84" s="5">
        <v>9382</v>
      </c>
      <c r="BK84" s="5">
        <v>25894827</v>
      </c>
      <c r="BL84" s="5">
        <v>42895</v>
      </c>
      <c r="BM84" s="5">
        <v>417675012</v>
      </c>
      <c r="BN84" s="5">
        <v>28939</v>
      </c>
      <c r="BO84" s="5">
        <v>16494040</v>
      </c>
      <c r="BP84" s="5">
        <v>1</v>
      </c>
      <c r="BQ84" s="5">
        <v>-3854</v>
      </c>
      <c r="BR84" s="5">
        <v>35851</v>
      </c>
      <c r="BS84" s="5">
        <v>364305841</v>
      </c>
      <c r="BT84" s="5">
        <v>192368</v>
      </c>
      <c r="BU84" s="5">
        <v>794573470</v>
      </c>
      <c r="BV84" s="5">
        <v>228218</v>
      </c>
      <c r="BW84" s="5">
        <v>1158879311</v>
      </c>
      <c r="BX84" s="5">
        <v>224618</v>
      </c>
      <c r="BY84" s="5">
        <v>2871948022</v>
      </c>
      <c r="BZ84" s="5">
        <v>224618</v>
      </c>
      <c r="CA84" s="5">
        <v>44401925</v>
      </c>
      <c r="CB84" s="5">
        <v>274078</v>
      </c>
      <c r="CC84" s="5">
        <v>20555823</v>
      </c>
      <c r="CD84" s="5">
        <v>0</v>
      </c>
      <c r="CE84" s="5">
        <v>0</v>
      </c>
      <c r="CF84" s="5">
        <v>45429</v>
      </c>
      <c r="CG84" s="5">
        <v>3407191</v>
      </c>
      <c r="CH84" s="5">
        <v>157543</v>
      </c>
      <c r="CI84" s="5">
        <v>37022662</v>
      </c>
      <c r="CJ84" s="5">
        <v>222823</v>
      </c>
      <c r="CK84" s="5">
        <v>60894194</v>
      </c>
      <c r="CL84" s="5">
        <v>0</v>
      </c>
      <c r="CM84" s="5">
        <v>0</v>
      </c>
      <c r="CN84" s="5">
        <v>0</v>
      </c>
      <c r="CO84" s="5">
        <v>0</v>
      </c>
      <c r="CP84" s="5">
        <v>0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35993</v>
      </c>
      <c r="CY84" s="5">
        <v>2154979</v>
      </c>
      <c r="CZ84" s="5">
        <v>101106</v>
      </c>
      <c r="DA84" s="5">
        <v>16768428</v>
      </c>
      <c r="DB84" s="5">
        <v>0</v>
      </c>
      <c r="DC84" s="5">
        <v>0</v>
      </c>
      <c r="DD84" s="5">
        <v>2</v>
      </c>
      <c r="DE84" s="5">
        <v>20789</v>
      </c>
      <c r="DF84" s="5">
        <v>2917</v>
      </c>
      <c r="DG84" s="5">
        <v>131509</v>
      </c>
      <c r="DH84" s="5">
        <v>102470</v>
      </c>
      <c r="DI84" s="5">
        <v>16920727</v>
      </c>
      <c r="DJ84" s="5">
        <v>176291</v>
      </c>
      <c r="DK84" s="5">
        <v>38310550</v>
      </c>
      <c r="DL84" s="5">
        <v>6894</v>
      </c>
      <c r="DM84" s="5">
        <v>6778036</v>
      </c>
      <c r="DN84" s="5">
        <v>0</v>
      </c>
      <c r="DO84" s="5">
        <v>0</v>
      </c>
      <c r="DP84" s="5">
        <v>6974</v>
      </c>
      <c r="DQ84" s="5">
        <v>-2570269</v>
      </c>
      <c r="DR84" s="5">
        <v>162425</v>
      </c>
      <c r="DS84" s="5">
        <v>33268888</v>
      </c>
      <c r="DT84" s="5">
        <v>3122</v>
      </c>
      <c r="DU84" s="5">
        <v>671886</v>
      </c>
      <c r="DV84" s="5">
        <v>0</v>
      </c>
      <c r="DW84" s="5">
        <v>0</v>
      </c>
      <c r="DX84" s="5">
        <v>1361</v>
      </c>
      <c r="DY84" s="5">
        <v>1957</v>
      </c>
      <c r="DZ84" s="5">
        <v>162027</v>
      </c>
      <c r="EA84" s="5">
        <v>32595045</v>
      </c>
      <c r="EB84" s="5">
        <v>26734</v>
      </c>
      <c r="EC84" s="5">
        <v>3127385</v>
      </c>
      <c r="ED84" s="5">
        <v>21522</v>
      </c>
      <c r="EE84" s="5">
        <v>-2646751</v>
      </c>
    </row>
    <row r="85" spans="1:135" ht="11.25">
      <c r="A85" s="6">
        <v>18000</v>
      </c>
      <c r="B85" s="5" t="s">
        <v>66</v>
      </c>
      <c r="C85" s="5">
        <v>18999</v>
      </c>
      <c r="D85" s="5">
        <v>0</v>
      </c>
      <c r="E85" s="5">
        <v>0</v>
      </c>
      <c r="F85" s="5">
        <v>394</v>
      </c>
      <c r="G85" s="5">
        <v>2320556</v>
      </c>
      <c r="H85" s="5">
        <v>794</v>
      </c>
      <c r="I85" s="5">
        <v>586662</v>
      </c>
      <c r="J85" s="5">
        <v>0</v>
      </c>
      <c r="K85" s="5">
        <v>0</v>
      </c>
      <c r="L85" s="5">
        <v>0</v>
      </c>
      <c r="M85" s="5">
        <v>0</v>
      </c>
      <c r="N85" s="5">
        <v>2</v>
      </c>
      <c r="O85" s="5">
        <v>7822</v>
      </c>
      <c r="P85" s="5">
        <v>1164</v>
      </c>
      <c r="Q85" s="5">
        <v>14385</v>
      </c>
      <c r="R85" s="5">
        <v>0</v>
      </c>
      <c r="S85" s="5">
        <v>0</v>
      </c>
      <c r="T85" s="5">
        <v>0</v>
      </c>
      <c r="U85" s="5">
        <v>0</v>
      </c>
      <c r="V85" s="5">
        <v>1835</v>
      </c>
      <c r="W85" s="5">
        <v>2321281</v>
      </c>
      <c r="X85" s="5">
        <v>0</v>
      </c>
      <c r="Y85" s="5">
        <v>0</v>
      </c>
      <c r="Z85" s="5">
        <v>1928</v>
      </c>
      <c r="AA85" s="5">
        <v>40463623</v>
      </c>
      <c r="AB85" s="5">
        <v>2326</v>
      </c>
      <c r="AC85" s="5">
        <v>158180</v>
      </c>
      <c r="AD85" s="5">
        <v>0</v>
      </c>
      <c r="AE85" s="5">
        <v>0</v>
      </c>
      <c r="AF85" s="5">
        <v>6616</v>
      </c>
      <c r="AG85" s="5">
        <v>45872508</v>
      </c>
      <c r="AH85" s="5">
        <v>21671</v>
      </c>
      <c r="AI85" s="5">
        <v>113646595</v>
      </c>
      <c r="AJ85" s="5">
        <v>21776</v>
      </c>
      <c r="AK85" s="5">
        <v>6241117</v>
      </c>
      <c r="AL85" s="5">
        <v>22851</v>
      </c>
      <c r="AM85" s="5">
        <v>26306527</v>
      </c>
      <c r="AN85" s="5">
        <v>12080</v>
      </c>
      <c r="AO85" s="5">
        <v>2163805</v>
      </c>
      <c r="AP85" s="5">
        <v>2752</v>
      </c>
      <c r="AQ85" s="5">
        <v>1495519</v>
      </c>
      <c r="AR85" s="5">
        <v>32232</v>
      </c>
      <c r="AS85" s="5">
        <v>36206967</v>
      </c>
      <c r="AT85" s="5">
        <v>16961</v>
      </c>
      <c r="AU85" s="5">
        <v>129602853</v>
      </c>
      <c r="AV85" s="5">
        <v>2296</v>
      </c>
      <c r="AW85" s="5">
        <v>2989298</v>
      </c>
      <c r="AX85" s="5">
        <v>17161</v>
      </c>
      <c r="AY85" s="5">
        <v>132592150</v>
      </c>
      <c r="AZ85" s="5">
        <v>24619</v>
      </c>
      <c r="BA85" s="5">
        <v>34189113</v>
      </c>
      <c r="BB85" s="5">
        <v>10814</v>
      </c>
      <c r="BC85" s="5">
        <v>8035509</v>
      </c>
      <c r="BD85" s="5">
        <v>2868</v>
      </c>
      <c r="BE85" s="5">
        <v>5269928</v>
      </c>
      <c r="BF85" s="5">
        <v>25738</v>
      </c>
      <c r="BG85" s="5">
        <v>47338724</v>
      </c>
      <c r="BH85" s="5">
        <v>0</v>
      </c>
      <c r="BI85" s="5">
        <v>0</v>
      </c>
      <c r="BJ85" s="5">
        <v>12332</v>
      </c>
      <c r="BK85" s="5">
        <v>41691530</v>
      </c>
      <c r="BL85" s="5">
        <v>37581</v>
      </c>
      <c r="BM85" s="5">
        <v>411057613</v>
      </c>
      <c r="BN85" s="5">
        <v>23182</v>
      </c>
      <c r="BO85" s="5">
        <v>6960063</v>
      </c>
      <c r="BP85" s="5">
        <v>0</v>
      </c>
      <c r="BQ85" s="5">
        <v>0</v>
      </c>
      <c r="BR85" s="5">
        <v>32130</v>
      </c>
      <c r="BS85" s="5">
        <v>375914588</v>
      </c>
      <c r="BT85" s="5">
        <v>197827</v>
      </c>
      <c r="BU85" s="5">
        <v>785535929</v>
      </c>
      <c r="BV85" s="5">
        <v>229957</v>
      </c>
      <c r="BW85" s="5">
        <v>1161450517</v>
      </c>
      <c r="BX85" s="5">
        <v>225368</v>
      </c>
      <c r="BY85" s="5">
        <v>3081649610</v>
      </c>
      <c r="BZ85" s="5">
        <v>225368</v>
      </c>
      <c r="CA85" s="5">
        <v>51346005</v>
      </c>
      <c r="CB85" s="5">
        <v>271671</v>
      </c>
      <c r="CC85" s="5">
        <v>20375378</v>
      </c>
      <c r="CD85" s="5">
        <v>225</v>
      </c>
      <c r="CE85" s="5">
        <v>16889</v>
      </c>
      <c r="CF85" s="5">
        <v>41576</v>
      </c>
      <c r="CG85" s="5">
        <v>3118172</v>
      </c>
      <c r="CH85" s="5">
        <v>146323</v>
      </c>
      <c r="CI85" s="5">
        <v>34385828</v>
      </c>
      <c r="CJ85" s="5">
        <v>222771</v>
      </c>
      <c r="CK85" s="5">
        <v>57691073</v>
      </c>
      <c r="CL85" s="5">
        <v>0</v>
      </c>
      <c r="CM85" s="5">
        <v>0</v>
      </c>
      <c r="CN85" s="5">
        <v>0</v>
      </c>
      <c r="CO85" s="5">
        <v>0</v>
      </c>
      <c r="CP85" s="5">
        <v>0</v>
      </c>
      <c r="CQ85" s="5">
        <v>0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54987</v>
      </c>
      <c r="CY85" s="5">
        <v>3263214</v>
      </c>
      <c r="CZ85" s="5">
        <v>117365</v>
      </c>
      <c r="DA85" s="5">
        <v>23129758</v>
      </c>
      <c r="DB85" s="5">
        <v>505</v>
      </c>
      <c r="DC85" s="5">
        <v>53995</v>
      </c>
      <c r="DD85" s="5">
        <v>0</v>
      </c>
      <c r="DE85" s="5">
        <v>0</v>
      </c>
      <c r="DF85" s="5">
        <v>1301</v>
      </c>
      <c r="DG85" s="5">
        <v>138100</v>
      </c>
      <c r="DH85" s="5">
        <v>117961</v>
      </c>
      <c r="DI85" s="5">
        <v>23267858</v>
      </c>
      <c r="DJ85" s="5">
        <v>178382</v>
      </c>
      <c r="DK85" s="5">
        <v>46278287</v>
      </c>
      <c r="DL85" s="5">
        <v>13068</v>
      </c>
      <c r="DM85" s="5">
        <v>3574101</v>
      </c>
      <c r="DN85" s="5">
        <v>0</v>
      </c>
      <c r="DO85" s="5">
        <v>0</v>
      </c>
      <c r="DP85" s="5">
        <v>6806</v>
      </c>
      <c r="DQ85" s="5">
        <v>-2854972</v>
      </c>
      <c r="DR85" s="5">
        <v>174243</v>
      </c>
      <c r="DS85" s="5">
        <v>32645680</v>
      </c>
      <c r="DT85" s="5">
        <v>3887</v>
      </c>
      <c r="DU85" s="5">
        <v>589806</v>
      </c>
      <c r="DV85" s="5">
        <v>505</v>
      </c>
      <c r="DW85" s="5">
        <v>505</v>
      </c>
      <c r="DX85" s="5">
        <v>3029</v>
      </c>
      <c r="DY85" s="5">
        <v>62022</v>
      </c>
      <c r="DZ85" s="5">
        <v>171717</v>
      </c>
      <c r="EA85" s="5">
        <v>32000413</v>
      </c>
      <c r="EB85" s="5">
        <v>28307</v>
      </c>
      <c r="EC85" s="5">
        <v>3340473</v>
      </c>
      <c r="ED85" s="5">
        <v>21641</v>
      </c>
      <c r="EE85" s="5">
        <v>-2732839</v>
      </c>
    </row>
    <row r="86" spans="1:135" ht="11.25">
      <c r="A86" s="6">
        <v>19000</v>
      </c>
      <c r="B86" s="5" t="s">
        <v>66</v>
      </c>
      <c r="C86" s="5">
        <v>19999</v>
      </c>
      <c r="D86" s="5">
        <v>0</v>
      </c>
      <c r="E86" s="5">
        <v>0</v>
      </c>
      <c r="F86" s="5">
        <v>595</v>
      </c>
      <c r="G86" s="5">
        <v>890751</v>
      </c>
      <c r="H86" s="5">
        <v>199</v>
      </c>
      <c r="I86" s="5">
        <v>834839</v>
      </c>
      <c r="J86" s="5">
        <v>0</v>
      </c>
      <c r="K86" s="5">
        <v>0</v>
      </c>
      <c r="L86" s="5">
        <v>9</v>
      </c>
      <c r="M86" s="5">
        <v>150361</v>
      </c>
      <c r="N86" s="5">
        <v>8</v>
      </c>
      <c r="O86" s="5">
        <v>2353</v>
      </c>
      <c r="P86" s="5">
        <v>0</v>
      </c>
      <c r="Q86" s="5">
        <v>0</v>
      </c>
      <c r="R86" s="5">
        <v>199</v>
      </c>
      <c r="S86" s="5">
        <v>1752925</v>
      </c>
      <c r="T86" s="5">
        <v>199</v>
      </c>
      <c r="U86" s="5">
        <v>1921601</v>
      </c>
      <c r="V86" s="5">
        <v>23</v>
      </c>
      <c r="W86" s="5">
        <v>914443</v>
      </c>
      <c r="X86" s="5">
        <v>0</v>
      </c>
      <c r="Y86" s="5">
        <v>0</v>
      </c>
      <c r="Z86" s="5">
        <v>1097</v>
      </c>
      <c r="AA86" s="5">
        <v>55471118</v>
      </c>
      <c r="AB86" s="5">
        <v>1676</v>
      </c>
      <c r="AC86" s="5">
        <v>780959</v>
      </c>
      <c r="AD86" s="5">
        <v>0</v>
      </c>
      <c r="AE86" s="5">
        <v>0</v>
      </c>
      <c r="AF86" s="5">
        <v>3569</v>
      </c>
      <c r="AG86" s="5">
        <v>63649167</v>
      </c>
      <c r="AH86" s="5">
        <v>12980</v>
      </c>
      <c r="AI86" s="5">
        <v>48279646</v>
      </c>
      <c r="AJ86" s="5">
        <v>24241</v>
      </c>
      <c r="AK86" s="5">
        <v>11828908</v>
      </c>
      <c r="AL86" s="5">
        <v>23146</v>
      </c>
      <c r="AM86" s="5">
        <v>33812612</v>
      </c>
      <c r="AN86" s="5">
        <v>8660</v>
      </c>
      <c r="AO86" s="5">
        <v>6370755</v>
      </c>
      <c r="AP86" s="5">
        <v>7265</v>
      </c>
      <c r="AQ86" s="5">
        <v>4071410</v>
      </c>
      <c r="AR86" s="5">
        <v>29959</v>
      </c>
      <c r="AS86" s="5">
        <v>56083683</v>
      </c>
      <c r="AT86" s="5">
        <v>20878</v>
      </c>
      <c r="AU86" s="5">
        <v>155564550</v>
      </c>
      <c r="AV86" s="5">
        <v>445</v>
      </c>
      <c r="AW86" s="5">
        <v>718774</v>
      </c>
      <c r="AX86" s="5">
        <v>21087</v>
      </c>
      <c r="AY86" s="5">
        <v>156283324</v>
      </c>
      <c r="AZ86" s="5">
        <v>24015</v>
      </c>
      <c r="BA86" s="5">
        <v>33716016</v>
      </c>
      <c r="BB86" s="5">
        <v>13553</v>
      </c>
      <c r="BC86" s="5">
        <v>15247124</v>
      </c>
      <c r="BD86" s="5">
        <v>1576</v>
      </c>
      <c r="BE86" s="5">
        <v>4678399</v>
      </c>
      <c r="BF86" s="5">
        <v>23208</v>
      </c>
      <c r="BG86" s="5">
        <v>41124289</v>
      </c>
      <c r="BH86" s="5">
        <v>598</v>
      </c>
      <c r="BI86" s="5">
        <v>2144142</v>
      </c>
      <c r="BJ86" s="5">
        <v>8951</v>
      </c>
      <c r="BK86" s="5">
        <v>15984473</v>
      </c>
      <c r="BL86" s="5">
        <v>35699</v>
      </c>
      <c r="BM86" s="5">
        <v>346983354</v>
      </c>
      <c r="BN86" s="5">
        <v>22679</v>
      </c>
      <c r="BO86" s="5">
        <v>13203025</v>
      </c>
      <c r="BP86" s="5">
        <v>0</v>
      </c>
      <c r="BQ86" s="5">
        <v>0</v>
      </c>
      <c r="BR86" s="5">
        <v>26890</v>
      </c>
      <c r="BS86" s="5">
        <v>293975723</v>
      </c>
      <c r="BT86" s="5">
        <v>183961</v>
      </c>
      <c r="BU86" s="5">
        <v>753680118</v>
      </c>
      <c r="BV86" s="5">
        <v>210849</v>
      </c>
      <c r="BW86" s="5">
        <v>1047655841</v>
      </c>
      <c r="BX86" s="5">
        <v>209962</v>
      </c>
      <c r="BY86" s="5">
        <v>3061452580</v>
      </c>
      <c r="BZ86" s="5">
        <v>209962</v>
      </c>
      <c r="CA86" s="5">
        <v>52523008</v>
      </c>
      <c r="CB86" s="5">
        <v>252110</v>
      </c>
      <c r="CC86" s="5">
        <v>18908213</v>
      </c>
      <c r="CD86" s="5">
        <v>0</v>
      </c>
      <c r="CE86" s="5">
        <v>0</v>
      </c>
      <c r="CF86" s="5">
        <v>35132</v>
      </c>
      <c r="CG86" s="5">
        <v>2634906</v>
      </c>
      <c r="CH86" s="5">
        <v>179604</v>
      </c>
      <c r="CI86" s="5">
        <v>42207190</v>
      </c>
      <c r="CJ86" s="5">
        <v>204483</v>
      </c>
      <c r="CK86" s="5">
        <v>63607215</v>
      </c>
      <c r="CL86" s="5">
        <v>0</v>
      </c>
      <c r="CM86" s="5">
        <v>0</v>
      </c>
      <c r="CN86" s="5">
        <v>0</v>
      </c>
      <c r="CO86" s="5">
        <v>0</v>
      </c>
      <c r="CP86" s="5">
        <v>0</v>
      </c>
      <c r="CQ86" s="5">
        <v>0</v>
      </c>
      <c r="CR86" s="5">
        <v>2325</v>
      </c>
      <c r="CS86" s="5">
        <v>176699</v>
      </c>
      <c r="CT86" s="5">
        <v>8</v>
      </c>
      <c r="CU86" s="5">
        <v>406</v>
      </c>
      <c r="CV86" s="5">
        <v>2333</v>
      </c>
      <c r="CW86" s="5">
        <v>177105</v>
      </c>
      <c r="CX86" s="5">
        <v>45252</v>
      </c>
      <c r="CY86" s="5">
        <v>2599076</v>
      </c>
      <c r="CZ86" s="5">
        <v>103588</v>
      </c>
      <c r="DA86" s="5">
        <v>22826581</v>
      </c>
      <c r="DB86" s="5">
        <v>0</v>
      </c>
      <c r="DC86" s="5">
        <v>0</v>
      </c>
      <c r="DD86" s="5">
        <v>1164</v>
      </c>
      <c r="DE86" s="5">
        <v>470016</v>
      </c>
      <c r="DF86" s="5">
        <v>1711</v>
      </c>
      <c r="DG86" s="5">
        <v>71464</v>
      </c>
      <c r="DH86" s="5">
        <v>104184</v>
      </c>
      <c r="DI86" s="5">
        <v>23368060</v>
      </c>
      <c r="DJ86" s="5">
        <v>154542</v>
      </c>
      <c r="DK86" s="5">
        <v>40369913</v>
      </c>
      <c r="DL86" s="5">
        <v>9056</v>
      </c>
      <c r="DM86" s="5">
        <v>3671259</v>
      </c>
      <c r="DN86" s="5">
        <v>0</v>
      </c>
      <c r="DO86" s="5">
        <v>0</v>
      </c>
      <c r="DP86" s="5">
        <v>7203</v>
      </c>
      <c r="DQ86" s="5">
        <v>-2246390</v>
      </c>
      <c r="DR86" s="5">
        <v>140389</v>
      </c>
      <c r="DS86" s="5">
        <v>26144167</v>
      </c>
      <c r="DT86" s="5">
        <v>3527</v>
      </c>
      <c r="DU86" s="5">
        <v>538442</v>
      </c>
      <c r="DV86" s="5">
        <v>0</v>
      </c>
      <c r="DW86" s="5">
        <v>0</v>
      </c>
      <c r="DX86" s="5">
        <v>0</v>
      </c>
      <c r="DY86" s="5">
        <v>0</v>
      </c>
      <c r="DZ86" s="5">
        <v>139782</v>
      </c>
      <c r="EA86" s="5">
        <v>25605726</v>
      </c>
      <c r="EB86" s="5">
        <v>37554</v>
      </c>
      <c r="EC86" s="5">
        <v>4208465</v>
      </c>
      <c r="ED86" s="5">
        <v>29063</v>
      </c>
      <c r="EE86" s="5">
        <v>-3756042</v>
      </c>
    </row>
    <row r="87" spans="1:135" ht="11.25">
      <c r="A87" s="6">
        <v>20000</v>
      </c>
      <c r="B87" s="5" t="s">
        <v>66</v>
      </c>
      <c r="C87" s="5">
        <v>20999</v>
      </c>
      <c r="D87" s="5">
        <v>199</v>
      </c>
      <c r="E87" s="5">
        <v>3699956</v>
      </c>
      <c r="F87" s="5">
        <v>202</v>
      </c>
      <c r="G87" s="5">
        <v>121658</v>
      </c>
      <c r="H87" s="5">
        <v>732</v>
      </c>
      <c r="I87" s="5">
        <v>233078</v>
      </c>
      <c r="J87" s="5">
        <v>0</v>
      </c>
      <c r="K87" s="5">
        <v>0</v>
      </c>
      <c r="L87" s="5">
        <v>1</v>
      </c>
      <c r="M87" s="5">
        <v>1783</v>
      </c>
      <c r="N87" s="5">
        <v>704</v>
      </c>
      <c r="O87" s="5">
        <v>1664081</v>
      </c>
      <c r="P87" s="5">
        <v>0</v>
      </c>
      <c r="Q87" s="5">
        <v>0</v>
      </c>
      <c r="R87" s="5">
        <v>0</v>
      </c>
      <c r="S87" s="5">
        <v>0</v>
      </c>
      <c r="T87" s="5">
        <v>199</v>
      </c>
      <c r="U87" s="5">
        <v>149206</v>
      </c>
      <c r="V87" s="5">
        <v>1026</v>
      </c>
      <c r="W87" s="5">
        <v>1507932</v>
      </c>
      <c r="X87" s="5">
        <v>0</v>
      </c>
      <c r="Y87" s="5">
        <v>0</v>
      </c>
      <c r="Z87" s="5">
        <v>1336</v>
      </c>
      <c r="AA87" s="5">
        <v>36495762</v>
      </c>
      <c r="AB87" s="5">
        <v>1393</v>
      </c>
      <c r="AC87" s="5">
        <v>718357</v>
      </c>
      <c r="AD87" s="5">
        <v>199</v>
      </c>
      <c r="AE87" s="5">
        <v>51855</v>
      </c>
      <c r="AF87" s="5">
        <v>6367</v>
      </c>
      <c r="AG87" s="5">
        <v>49504784</v>
      </c>
      <c r="AH87" s="5">
        <v>15840</v>
      </c>
      <c r="AI87" s="5">
        <v>76230261</v>
      </c>
      <c r="AJ87" s="5">
        <v>38232</v>
      </c>
      <c r="AK87" s="5">
        <v>20959694</v>
      </c>
      <c r="AL87" s="5">
        <v>36118</v>
      </c>
      <c r="AM87" s="5">
        <v>52393501</v>
      </c>
      <c r="AN87" s="5">
        <v>13905</v>
      </c>
      <c r="AO87" s="5">
        <v>4222861</v>
      </c>
      <c r="AP87" s="5">
        <v>4135</v>
      </c>
      <c r="AQ87" s="5">
        <v>7132019</v>
      </c>
      <c r="AR87" s="5">
        <v>43401</v>
      </c>
      <c r="AS87" s="5">
        <v>84708075</v>
      </c>
      <c r="AT87" s="5">
        <v>30566</v>
      </c>
      <c r="AU87" s="5">
        <v>261513063</v>
      </c>
      <c r="AV87" s="5">
        <v>4510</v>
      </c>
      <c r="AW87" s="5">
        <v>3253395</v>
      </c>
      <c r="AX87" s="5">
        <v>31363</v>
      </c>
      <c r="AY87" s="5">
        <v>264766458</v>
      </c>
      <c r="AZ87" s="5">
        <v>34215</v>
      </c>
      <c r="BA87" s="5">
        <v>41053120</v>
      </c>
      <c r="BB87" s="5">
        <v>19725</v>
      </c>
      <c r="BC87" s="5">
        <v>8270536</v>
      </c>
      <c r="BD87" s="5">
        <v>54</v>
      </c>
      <c r="BE87" s="5">
        <v>136287</v>
      </c>
      <c r="BF87" s="5">
        <v>33920</v>
      </c>
      <c r="BG87" s="5">
        <v>48595956</v>
      </c>
      <c r="BH87" s="5">
        <v>397</v>
      </c>
      <c r="BI87" s="5">
        <v>556493</v>
      </c>
      <c r="BJ87" s="5">
        <v>10917</v>
      </c>
      <c r="BK87" s="5">
        <v>25291413</v>
      </c>
      <c r="BL87" s="5">
        <v>55932</v>
      </c>
      <c r="BM87" s="5">
        <v>577731253</v>
      </c>
      <c r="BN87" s="5">
        <v>37571</v>
      </c>
      <c r="BO87" s="5">
        <v>19114954</v>
      </c>
      <c r="BP87" s="5">
        <v>1</v>
      </c>
      <c r="BQ87" s="5">
        <v>-4175</v>
      </c>
      <c r="BR87" s="5">
        <v>41618</v>
      </c>
      <c r="BS87" s="5">
        <v>462394649</v>
      </c>
      <c r="BT87" s="5">
        <v>176767</v>
      </c>
      <c r="BU87" s="5">
        <v>773427267</v>
      </c>
      <c r="BV87" s="5">
        <v>218385</v>
      </c>
      <c r="BW87" s="5">
        <v>1235821916</v>
      </c>
      <c r="BX87" s="5">
        <v>215950</v>
      </c>
      <c r="BY87" s="5">
        <v>3259521292</v>
      </c>
      <c r="BZ87" s="5">
        <v>215950</v>
      </c>
      <c r="CA87" s="5">
        <v>55293594</v>
      </c>
      <c r="CB87" s="5">
        <v>273852</v>
      </c>
      <c r="CC87" s="5">
        <v>20538910</v>
      </c>
      <c r="CD87" s="5">
        <v>398</v>
      </c>
      <c r="CE87" s="5">
        <v>29878</v>
      </c>
      <c r="CF87" s="5">
        <v>37777</v>
      </c>
      <c r="CG87" s="5">
        <v>2833321</v>
      </c>
      <c r="CH87" s="5">
        <v>170745</v>
      </c>
      <c r="CI87" s="5">
        <v>40125162</v>
      </c>
      <c r="CJ87" s="5">
        <v>216273</v>
      </c>
      <c r="CK87" s="5">
        <v>63416095</v>
      </c>
      <c r="CL87" s="5">
        <v>598</v>
      </c>
      <c r="CM87" s="5">
        <v>77196</v>
      </c>
      <c r="CN87" s="5">
        <v>0</v>
      </c>
      <c r="CO87" s="5"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598</v>
      </c>
      <c r="CW87" s="5">
        <v>77196</v>
      </c>
      <c r="CX87" s="5">
        <v>46503</v>
      </c>
      <c r="CY87" s="5">
        <v>2793577</v>
      </c>
      <c r="CZ87" s="5">
        <v>98702</v>
      </c>
      <c r="DA87" s="5">
        <v>22751265</v>
      </c>
      <c r="DB87" s="5">
        <v>0</v>
      </c>
      <c r="DC87" s="5">
        <v>0</v>
      </c>
      <c r="DD87" s="5">
        <v>12</v>
      </c>
      <c r="DE87" s="5">
        <v>6582</v>
      </c>
      <c r="DF87" s="5">
        <v>3994</v>
      </c>
      <c r="DG87" s="5">
        <v>214458</v>
      </c>
      <c r="DH87" s="5">
        <v>101105</v>
      </c>
      <c r="DI87" s="5">
        <v>22972305</v>
      </c>
      <c r="DJ87" s="5">
        <v>178882</v>
      </c>
      <c r="DK87" s="5">
        <v>50669328</v>
      </c>
      <c r="DL87" s="5">
        <v>10136</v>
      </c>
      <c r="DM87" s="5">
        <v>4676779</v>
      </c>
      <c r="DN87" s="5">
        <v>0</v>
      </c>
      <c r="DO87" s="5">
        <v>0</v>
      </c>
      <c r="DP87" s="5">
        <v>6782</v>
      </c>
      <c r="DQ87" s="5">
        <v>-2390044</v>
      </c>
      <c r="DR87" s="5">
        <v>169374</v>
      </c>
      <c r="DS87" s="5">
        <v>38129037</v>
      </c>
      <c r="DT87" s="5">
        <v>2601</v>
      </c>
      <c r="DU87" s="5">
        <v>515775</v>
      </c>
      <c r="DV87" s="5">
        <v>0</v>
      </c>
      <c r="DW87" s="5">
        <v>0</v>
      </c>
      <c r="DX87" s="5">
        <v>2193</v>
      </c>
      <c r="DY87" s="5">
        <v>44261</v>
      </c>
      <c r="DZ87" s="5">
        <v>168775</v>
      </c>
      <c r="EA87" s="5">
        <v>37591253</v>
      </c>
      <c r="EB87" s="5">
        <v>28304</v>
      </c>
      <c r="EC87" s="5">
        <v>3617387</v>
      </c>
      <c r="ED87" s="5">
        <v>20800</v>
      </c>
      <c r="EE87" s="5">
        <v>-2866207</v>
      </c>
    </row>
    <row r="88" spans="1:135" ht="11.25">
      <c r="A88" s="6">
        <v>21000</v>
      </c>
      <c r="B88" s="5" t="s">
        <v>66</v>
      </c>
      <c r="C88" s="5">
        <v>21999</v>
      </c>
      <c r="D88" s="5">
        <v>0</v>
      </c>
      <c r="E88" s="5">
        <v>0</v>
      </c>
      <c r="F88" s="5">
        <v>199</v>
      </c>
      <c r="G88" s="5">
        <v>44702</v>
      </c>
      <c r="H88" s="5">
        <v>1397</v>
      </c>
      <c r="I88" s="5">
        <v>1536992</v>
      </c>
      <c r="J88" s="5">
        <v>0</v>
      </c>
      <c r="K88" s="5">
        <v>0</v>
      </c>
      <c r="L88" s="5">
        <v>598</v>
      </c>
      <c r="M88" s="5">
        <v>3606683</v>
      </c>
      <c r="N88" s="5">
        <v>0</v>
      </c>
      <c r="O88" s="5">
        <v>0</v>
      </c>
      <c r="P88" s="5">
        <v>1</v>
      </c>
      <c r="Q88" s="5">
        <v>12</v>
      </c>
      <c r="R88" s="5">
        <v>0</v>
      </c>
      <c r="S88" s="5">
        <v>0</v>
      </c>
      <c r="T88" s="5">
        <v>0</v>
      </c>
      <c r="U88" s="5">
        <v>0</v>
      </c>
      <c r="V88" s="5">
        <v>445</v>
      </c>
      <c r="W88" s="5">
        <v>506182</v>
      </c>
      <c r="X88" s="5">
        <v>0</v>
      </c>
      <c r="Y88" s="5">
        <v>0</v>
      </c>
      <c r="Z88" s="5">
        <v>716</v>
      </c>
      <c r="AA88" s="5">
        <v>26177935</v>
      </c>
      <c r="AB88" s="5">
        <v>1402</v>
      </c>
      <c r="AC88" s="5">
        <v>1156822</v>
      </c>
      <c r="AD88" s="5">
        <v>0</v>
      </c>
      <c r="AE88" s="5">
        <v>0</v>
      </c>
      <c r="AF88" s="5">
        <v>4502</v>
      </c>
      <c r="AG88" s="5">
        <v>33029330</v>
      </c>
      <c r="AH88" s="5">
        <v>16689</v>
      </c>
      <c r="AI88" s="5">
        <v>105292359</v>
      </c>
      <c r="AJ88" s="5">
        <v>35815</v>
      </c>
      <c r="AK88" s="5">
        <v>22326711</v>
      </c>
      <c r="AL88" s="5">
        <v>31266</v>
      </c>
      <c r="AM88" s="5">
        <v>49635523</v>
      </c>
      <c r="AN88" s="5">
        <v>14499</v>
      </c>
      <c r="AO88" s="5">
        <v>3781636</v>
      </c>
      <c r="AP88" s="5">
        <v>2408</v>
      </c>
      <c r="AQ88" s="5">
        <v>888702</v>
      </c>
      <c r="AR88" s="5">
        <v>40650</v>
      </c>
      <c r="AS88" s="5">
        <v>76632569</v>
      </c>
      <c r="AT88" s="5">
        <v>27183</v>
      </c>
      <c r="AU88" s="5">
        <v>209649559</v>
      </c>
      <c r="AV88" s="5">
        <v>4739</v>
      </c>
      <c r="AW88" s="5">
        <v>3815302</v>
      </c>
      <c r="AX88" s="5">
        <v>27384</v>
      </c>
      <c r="AY88" s="5">
        <v>213464861</v>
      </c>
      <c r="AZ88" s="5">
        <v>24258</v>
      </c>
      <c r="BA88" s="5">
        <v>31071218</v>
      </c>
      <c r="BB88" s="5">
        <v>20454</v>
      </c>
      <c r="BC88" s="5">
        <v>8339442</v>
      </c>
      <c r="BD88" s="5">
        <v>443</v>
      </c>
      <c r="BE88" s="5">
        <v>1852711</v>
      </c>
      <c r="BF88" s="5">
        <v>29528</v>
      </c>
      <c r="BG88" s="5">
        <v>40902692</v>
      </c>
      <c r="BH88" s="5">
        <v>0</v>
      </c>
      <c r="BI88" s="5">
        <v>0</v>
      </c>
      <c r="BJ88" s="5">
        <v>16194</v>
      </c>
      <c r="BK88" s="5">
        <v>52622129</v>
      </c>
      <c r="BL88" s="5">
        <v>51919</v>
      </c>
      <c r="BM88" s="5">
        <v>567180787</v>
      </c>
      <c r="BN88" s="5">
        <v>35951</v>
      </c>
      <c r="BO88" s="5">
        <v>20386765</v>
      </c>
      <c r="BP88" s="5">
        <v>795</v>
      </c>
      <c r="BQ88" s="5">
        <v>6874895</v>
      </c>
      <c r="BR88" s="5">
        <v>37859</v>
      </c>
      <c r="BS88" s="5">
        <v>475520018</v>
      </c>
      <c r="BT88" s="5">
        <v>171171</v>
      </c>
      <c r="BU88" s="5">
        <v>724641946</v>
      </c>
      <c r="BV88" s="5">
        <v>209031</v>
      </c>
      <c r="BW88" s="5">
        <v>1200161964</v>
      </c>
      <c r="BX88" s="5">
        <v>206191</v>
      </c>
      <c r="BY88" s="5">
        <v>3334431578</v>
      </c>
      <c r="BZ88" s="5">
        <v>206191</v>
      </c>
      <c r="CA88" s="5">
        <v>60273622</v>
      </c>
      <c r="CB88" s="5">
        <v>265190</v>
      </c>
      <c r="CC88" s="5">
        <v>19889202</v>
      </c>
      <c r="CD88" s="5">
        <v>0</v>
      </c>
      <c r="CE88" s="5">
        <v>0</v>
      </c>
      <c r="CF88" s="5">
        <v>41637</v>
      </c>
      <c r="CG88" s="5">
        <v>3122679</v>
      </c>
      <c r="CH88" s="5">
        <v>149285</v>
      </c>
      <c r="CI88" s="5">
        <v>35081987</v>
      </c>
      <c r="CJ88" s="5">
        <v>204138</v>
      </c>
      <c r="CK88" s="5">
        <v>57973834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400</v>
      </c>
      <c r="CS88" s="5">
        <v>44757</v>
      </c>
      <c r="CT88" s="5">
        <v>0</v>
      </c>
      <c r="CU88" s="5">
        <v>0</v>
      </c>
      <c r="CV88" s="5">
        <v>400</v>
      </c>
      <c r="CW88" s="5">
        <v>44757</v>
      </c>
      <c r="CX88" s="5">
        <v>43458</v>
      </c>
      <c r="CY88" s="5">
        <v>2633768</v>
      </c>
      <c r="CZ88" s="5">
        <v>103674</v>
      </c>
      <c r="DA88" s="5">
        <v>28295487</v>
      </c>
      <c r="DB88" s="5">
        <v>199</v>
      </c>
      <c r="DC88" s="5">
        <v>12715</v>
      </c>
      <c r="DD88" s="5">
        <v>7</v>
      </c>
      <c r="DE88" s="5">
        <v>7938</v>
      </c>
      <c r="DF88" s="5">
        <v>3797</v>
      </c>
      <c r="DG88" s="5">
        <v>280004</v>
      </c>
      <c r="DH88" s="5">
        <v>106177</v>
      </c>
      <c r="DI88" s="5">
        <v>28583429</v>
      </c>
      <c r="DJ88" s="5">
        <v>167619</v>
      </c>
      <c r="DK88" s="5">
        <v>55805740</v>
      </c>
      <c r="DL88" s="5">
        <v>14461</v>
      </c>
      <c r="DM88" s="5">
        <v>8037322</v>
      </c>
      <c r="DN88" s="5">
        <v>0</v>
      </c>
      <c r="DO88" s="5">
        <v>0</v>
      </c>
      <c r="DP88" s="5">
        <v>9373</v>
      </c>
      <c r="DQ88" s="5">
        <v>-3700596</v>
      </c>
      <c r="DR88" s="5">
        <v>160351</v>
      </c>
      <c r="DS88" s="5">
        <v>41847045</v>
      </c>
      <c r="DT88" s="5">
        <v>7176</v>
      </c>
      <c r="DU88" s="5">
        <v>4162698</v>
      </c>
      <c r="DV88" s="5">
        <v>0</v>
      </c>
      <c r="DW88" s="5">
        <v>0</v>
      </c>
      <c r="DX88" s="5">
        <v>2791</v>
      </c>
      <c r="DY88" s="5">
        <v>106509</v>
      </c>
      <c r="DZ88" s="5">
        <v>155166</v>
      </c>
      <c r="EA88" s="5">
        <v>37577836</v>
      </c>
      <c r="EB88" s="5">
        <v>26899</v>
      </c>
      <c r="EC88" s="5">
        <v>3379092</v>
      </c>
      <c r="ED88" s="5">
        <v>19832</v>
      </c>
      <c r="EE88" s="5">
        <v>-2642614</v>
      </c>
    </row>
    <row r="89" spans="1:135" ht="11.25">
      <c r="A89" s="6">
        <v>22000</v>
      </c>
      <c r="B89" s="5" t="s">
        <v>66</v>
      </c>
      <c r="C89" s="5">
        <v>22999</v>
      </c>
      <c r="D89" s="5">
        <v>0</v>
      </c>
      <c r="E89" s="5">
        <v>0</v>
      </c>
      <c r="F89" s="5">
        <v>199</v>
      </c>
      <c r="G89" s="5">
        <v>103312</v>
      </c>
      <c r="H89" s="5">
        <v>701</v>
      </c>
      <c r="I89" s="5">
        <v>18730</v>
      </c>
      <c r="J89" s="5">
        <v>0</v>
      </c>
      <c r="K89" s="5">
        <v>0</v>
      </c>
      <c r="L89" s="5">
        <v>199</v>
      </c>
      <c r="M89" s="5">
        <v>310929</v>
      </c>
      <c r="N89" s="5">
        <v>218</v>
      </c>
      <c r="O89" s="5">
        <v>709371</v>
      </c>
      <c r="P89" s="5">
        <v>1</v>
      </c>
      <c r="Q89" s="5">
        <v>313</v>
      </c>
      <c r="R89" s="5">
        <v>208</v>
      </c>
      <c r="S89" s="5">
        <v>141759</v>
      </c>
      <c r="T89" s="5">
        <v>0</v>
      </c>
      <c r="U89" s="5">
        <v>0</v>
      </c>
      <c r="V89" s="5">
        <v>410</v>
      </c>
      <c r="W89" s="5">
        <v>577308</v>
      </c>
      <c r="X89" s="5">
        <v>0</v>
      </c>
      <c r="Y89" s="5">
        <v>0</v>
      </c>
      <c r="Z89" s="5">
        <v>772</v>
      </c>
      <c r="AA89" s="5">
        <v>55642949</v>
      </c>
      <c r="AB89" s="5">
        <v>1196</v>
      </c>
      <c r="AC89" s="5">
        <v>6077972</v>
      </c>
      <c r="AD89" s="5">
        <v>0</v>
      </c>
      <c r="AE89" s="5">
        <v>0</v>
      </c>
      <c r="AF89" s="5">
        <v>3465</v>
      </c>
      <c r="AG89" s="5">
        <v>62243959</v>
      </c>
      <c r="AH89" s="5">
        <v>13715</v>
      </c>
      <c r="AI89" s="5">
        <v>62468128</v>
      </c>
      <c r="AJ89" s="5">
        <v>38397</v>
      </c>
      <c r="AK89" s="5">
        <v>19747110</v>
      </c>
      <c r="AL89" s="5">
        <v>31412</v>
      </c>
      <c r="AM89" s="5">
        <v>49570608</v>
      </c>
      <c r="AN89" s="5">
        <v>13557</v>
      </c>
      <c r="AO89" s="5">
        <v>4706901</v>
      </c>
      <c r="AP89" s="5">
        <v>5416</v>
      </c>
      <c r="AQ89" s="5">
        <v>1263970</v>
      </c>
      <c r="AR89" s="5">
        <v>41878</v>
      </c>
      <c r="AS89" s="5">
        <v>75288590</v>
      </c>
      <c r="AT89" s="5">
        <v>31743</v>
      </c>
      <c r="AU89" s="5">
        <v>257648413</v>
      </c>
      <c r="AV89" s="5">
        <v>4235</v>
      </c>
      <c r="AW89" s="5">
        <v>2249227</v>
      </c>
      <c r="AX89" s="5">
        <v>32552</v>
      </c>
      <c r="AY89" s="5">
        <v>259897640</v>
      </c>
      <c r="AZ89" s="5">
        <v>33146</v>
      </c>
      <c r="BA89" s="5">
        <v>33265350</v>
      </c>
      <c r="BB89" s="5">
        <v>20895</v>
      </c>
      <c r="BC89" s="5">
        <v>11019232</v>
      </c>
      <c r="BD89" s="5">
        <v>223</v>
      </c>
      <c r="BE89" s="5">
        <v>344281</v>
      </c>
      <c r="BF89" s="5">
        <v>34601</v>
      </c>
      <c r="BG89" s="5">
        <v>43714882</v>
      </c>
      <c r="BH89" s="5">
        <v>598</v>
      </c>
      <c r="BI89" s="5">
        <v>1402699</v>
      </c>
      <c r="BJ89" s="5">
        <v>12312</v>
      </c>
      <c r="BK89" s="5">
        <v>45753823</v>
      </c>
      <c r="BL89" s="5">
        <v>53714</v>
      </c>
      <c r="BM89" s="5">
        <v>554282387</v>
      </c>
      <c r="BN89" s="5">
        <v>40146</v>
      </c>
      <c r="BO89" s="5">
        <v>19459613</v>
      </c>
      <c r="BP89" s="5">
        <v>912</v>
      </c>
      <c r="BQ89" s="5">
        <v>4458344</v>
      </c>
      <c r="BR89" s="5">
        <v>41817</v>
      </c>
      <c r="BS89" s="5">
        <v>463732878</v>
      </c>
      <c r="BT89" s="5">
        <v>154783</v>
      </c>
      <c r="BU89" s="5">
        <v>662459901</v>
      </c>
      <c r="BV89" s="5">
        <v>196602</v>
      </c>
      <c r="BW89" s="5">
        <v>1126192780</v>
      </c>
      <c r="BX89" s="5">
        <v>194484</v>
      </c>
      <c r="BY89" s="5">
        <v>3312182386</v>
      </c>
      <c r="BZ89" s="5">
        <v>194483</v>
      </c>
      <c r="CA89" s="5">
        <v>60934286</v>
      </c>
      <c r="CB89" s="5">
        <v>249943</v>
      </c>
      <c r="CC89" s="5">
        <v>18745658</v>
      </c>
      <c r="CD89" s="5">
        <v>199</v>
      </c>
      <c r="CE89" s="5">
        <v>14901</v>
      </c>
      <c r="CF89" s="5">
        <v>35289</v>
      </c>
      <c r="CG89" s="5">
        <v>2646735</v>
      </c>
      <c r="CH89" s="5">
        <v>154753</v>
      </c>
      <c r="CI89" s="5">
        <v>36367187</v>
      </c>
      <c r="CJ89" s="5">
        <v>194303</v>
      </c>
      <c r="CK89" s="5">
        <v>57683507</v>
      </c>
      <c r="CL89" s="5">
        <v>0</v>
      </c>
      <c r="CM89" s="5">
        <v>0</v>
      </c>
      <c r="CN89" s="5">
        <v>0</v>
      </c>
      <c r="CO89" s="5">
        <v>0</v>
      </c>
      <c r="CP89" s="5">
        <v>0</v>
      </c>
      <c r="CQ89" s="5">
        <v>0</v>
      </c>
      <c r="CR89" s="5">
        <v>699</v>
      </c>
      <c r="CS89" s="5">
        <v>154553</v>
      </c>
      <c r="CT89" s="5">
        <v>9</v>
      </c>
      <c r="CU89" s="5">
        <v>3810</v>
      </c>
      <c r="CV89" s="5">
        <v>709</v>
      </c>
      <c r="CW89" s="5">
        <v>158362</v>
      </c>
      <c r="CX89" s="5">
        <v>43821</v>
      </c>
      <c r="CY89" s="5">
        <v>2663794</v>
      </c>
      <c r="CZ89" s="5">
        <v>91958</v>
      </c>
      <c r="DA89" s="5">
        <v>28774990</v>
      </c>
      <c r="DB89" s="5">
        <v>0</v>
      </c>
      <c r="DC89" s="5">
        <v>0</v>
      </c>
      <c r="DD89" s="5">
        <v>0</v>
      </c>
      <c r="DE89" s="5">
        <v>0</v>
      </c>
      <c r="DF89" s="5">
        <v>4394</v>
      </c>
      <c r="DG89" s="5">
        <v>910638</v>
      </c>
      <c r="DH89" s="5">
        <v>95453</v>
      </c>
      <c r="DI89" s="5">
        <v>29685628</v>
      </c>
      <c r="DJ89" s="5">
        <v>168680</v>
      </c>
      <c r="DK89" s="5">
        <v>63027889</v>
      </c>
      <c r="DL89" s="5">
        <v>7717</v>
      </c>
      <c r="DM89" s="5">
        <v>3377340</v>
      </c>
      <c r="DN89" s="5">
        <v>0</v>
      </c>
      <c r="DO89" s="5">
        <v>0</v>
      </c>
      <c r="DP89" s="5">
        <v>8577</v>
      </c>
      <c r="DQ89" s="5">
        <v>-3071071</v>
      </c>
      <c r="DR89" s="5">
        <v>154549</v>
      </c>
      <c r="DS89" s="5">
        <v>43181150</v>
      </c>
      <c r="DT89" s="5">
        <v>1993</v>
      </c>
      <c r="DU89" s="5">
        <v>724866</v>
      </c>
      <c r="DV89" s="5">
        <v>199</v>
      </c>
      <c r="DW89" s="5">
        <v>993</v>
      </c>
      <c r="DX89" s="5">
        <v>2496</v>
      </c>
      <c r="DY89" s="5">
        <v>34367</v>
      </c>
      <c r="DZ89" s="5">
        <v>153352</v>
      </c>
      <c r="EA89" s="5">
        <v>42437733</v>
      </c>
      <c r="EB89" s="5">
        <v>26253</v>
      </c>
      <c r="EC89" s="5">
        <v>4560210</v>
      </c>
      <c r="ED89" s="5">
        <v>18679</v>
      </c>
      <c r="EE89" s="5">
        <v>-3569044</v>
      </c>
    </row>
    <row r="90" spans="1:135" ht="11.25">
      <c r="A90" s="6">
        <v>23000</v>
      </c>
      <c r="B90" s="5" t="s">
        <v>66</v>
      </c>
      <c r="C90" s="5">
        <v>23999</v>
      </c>
      <c r="D90" s="5">
        <v>0</v>
      </c>
      <c r="E90" s="5">
        <v>0</v>
      </c>
      <c r="F90" s="5">
        <v>605</v>
      </c>
      <c r="G90" s="5">
        <v>1130767</v>
      </c>
      <c r="H90" s="5">
        <v>1198</v>
      </c>
      <c r="I90" s="5">
        <v>938381</v>
      </c>
      <c r="J90" s="5">
        <v>0</v>
      </c>
      <c r="K90" s="5">
        <v>0</v>
      </c>
      <c r="L90" s="5">
        <v>0</v>
      </c>
      <c r="M90" s="5">
        <v>0</v>
      </c>
      <c r="N90" s="5">
        <v>1196</v>
      </c>
      <c r="O90" s="5">
        <v>5151208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797</v>
      </c>
      <c r="W90" s="5">
        <v>192922</v>
      </c>
      <c r="X90" s="5">
        <v>0</v>
      </c>
      <c r="Y90" s="5">
        <v>0</v>
      </c>
      <c r="Z90" s="5">
        <v>1555</v>
      </c>
      <c r="AA90" s="5">
        <v>21874881</v>
      </c>
      <c r="AB90" s="5">
        <v>1605</v>
      </c>
      <c r="AC90" s="5">
        <v>564060</v>
      </c>
      <c r="AD90" s="5">
        <v>0</v>
      </c>
      <c r="AE90" s="5">
        <v>0</v>
      </c>
      <c r="AF90" s="5">
        <v>5551</v>
      </c>
      <c r="AG90" s="5">
        <v>29852219</v>
      </c>
      <c r="AH90" s="5">
        <v>17286</v>
      </c>
      <c r="AI90" s="5">
        <v>74441155</v>
      </c>
      <c r="AJ90" s="5">
        <v>37323</v>
      </c>
      <c r="AK90" s="5">
        <v>20908636</v>
      </c>
      <c r="AL90" s="5">
        <v>33764</v>
      </c>
      <c r="AM90" s="5">
        <v>52690179</v>
      </c>
      <c r="AN90" s="5">
        <v>23267</v>
      </c>
      <c r="AO90" s="5">
        <v>7917492</v>
      </c>
      <c r="AP90" s="5">
        <v>4598</v>
      </c>
      <c r="AQ90" s="5">
        <v>975921</v>
      </c>
      <c r="AR90" s="5">
        <v>41246</v>
      </c>
      <c r="AS90" s="5">
        <v>82492229</v>
      </c>
      <c r="AT90" s="5">
        <v>30653</v>
      </c>
      <c r="AU90" s="5">
        <v>238367495</v>
      </c>
      <c r="AV90" s="5">
        <v>3098</v>
      </c>
      <c r="AW90" s="5">
        <v>1726856</v>
      </c>
      <c r="AX90" s="5">
        <v>31559</v>
      </c>
      <c r="AY90" s="5">
        <v>240094352</v>
      </c>
      <c r="AZ90" s="5">
        <v>34243</v>
      </c>
      <c r="BA90" s="5">
        <v>35199549</v>
      </c>
      <c r="BB90" s="5">
        <v>21848</v>
      </c>
      <c r="BC90" s="5">
        <v>23839841</v>
      </c>
      <c r="BD90" s="5">
        <v>219</v>
      </c>
      <c r="BE90" s="5">
        <v>62222</v>
      </c>
      <c r="BF90" s="5">
        <v>36322</v>
      </c>
      <c r="BG90" s="5">
        <v>57720786</v>
      </c>
      <c r="BH90" s="5">
        <v>0</v>
      </c>
      <c r="BI90" s="5">
        <v>0</v>
      </c>
      <c r="BJ90" s="5">
        <v>12278</v>
      </c>
      <c r="BK90" s="5">
        <v>55187234</v>
      </c>
      <c r="BL90" s="5">
        <v>50822</v>
      </c>
      <c r="BM90" s="5">
        <v>565500568</v>
      </c>
      <c r="BN90" s="5">
        <v>36912</v>
      </c>
      <c r="BO90" s="5">
        <v>20773047</v>
      </c>
      <c r="BP90" s="5">
        <v>999</v>
      </c>
      <c r="BQ90" s="5">
        <v>805714</v>
      </c>
      <c r="BR90" s="5">
        <v>39545</v>
      </c>
      <c r="BS90" s="5">
        <v>479768017</v>
      </c>
      <c r="BT90" s="5">
        <v>161465</v>
      </c>
      <c r="BU90" s="5">
        <v>670644805</v>
      </c>
      <c r="BV90" s="5">
        <v>201010</v>
      </c>
      <c r="BW90" s="5">
        <v>1150412821</v>
      </c>
      <c r="BX90" s="5">
        <v>199212</v>
      </c>
      <c r="BY90" s="5">
        <v>3589145513</v>
      </c>
      <c r="BZ90" s="5">
        <v>199212</v>
      </c>
      <c r="CA90" s="5">
        <v>70442254</v>
      </c>
      <c r="CB90" s="5">
        <v>256019</v>
      </c>
      <c r="CC90" s="5">
        <v>19201353</v>
      </c>
      <c r="CD90" s="5">
        <v>797</v>
      </c>
      <c r="CE90" s="5">
        <v>119564</v>
      </c>
      <c r="CF90" s="5">
        <v>45512</v>
      </c>
      <c r="CG90" s="5">
        <v>3413314</v>
      </c>
      <c r="CH90" s="5">
        <v>146461</v>
      </c>
      <c r="CI90" s="5">
        <v>34418376</v>
      </c>
      <c r="CJ90" s="5">
        <v>199605</v>
      </c>
      <c r="CK90" s="5">
        <v>57089120</v>
      </c>
      <c r="CL90" s="5">
        <v>502</v>
      </c>
      <c r="CM90" s="5">
        <v>13564</v>
      </c>
      <c r="CN90" s="5">
        <v>0</v>
      </c>
      <c r="CO90" s="5">
        <v>0</v>
      </c>
      <c r="CP90" s="5">
        <v>0</v>
      </c>
      <c r="CQ90" s="5">
        <v>0</v>
      </c>
      <c r="CR90" s="5">
        <v>502</v>
      </c>
      <c r="CS90" s="5">
        <v>181353</v>
      </c>
      <c r="CT90" s="5">
        <v>199</v>
      </c>
      <c r="CU90" s="5">
        <v>93179</v>
      </c>
      <c r="CV90" s="5">
        <v>1203</v>
      </c>
      <c r="CW90" s="5">
        <v>288096</v>
      </c>
      <c r="CX90" s="5">
        <v>40027</v>
      </c>
      <c r="CY90" s="5">
        <v>2562083</v>
      </c>
      <c r="CZ90" s="5">
        <v>101149</v>
      </c>
      <c r="DA90" s="5">
        <v>36183433</v>
      </c>
      <c r="DB90" s="5">
        <v>0</v>
      </c>
      <c r="DC90" s="5">
        <v>0</v>
      </c>
      <c r="DD90" s="5">
        <v>0</v>
      </c>
      <c r="DE90" s="5">
        <v>0</v>
      </c>
      <c r="DF90" s="5">
        <v>5687</v>
      </c>
      <c r="DG90" s="5">
        <v>281260</v>
      </c>
      <c r="DH90" s="5">
        <v>104843</v>
      </c>
      <c r="DI90" s="5">
        <v>36464692</v>
      </c>
      <c r="DJ90" s="5">
        <v>160130</v>
      </c>
      <c r="DK90" s="5">
        <v>63471090</v>
      </c>
      <c r="DL90" s="5">
        <v>10178</v>
      </c>
      <c r="DM90" s="5">
        <v>3588903</v>
      </c>
      <c r="DN90" s="5">
        <v>0</v>
      </c>
      <c r="DO90" s="5">
        <v>0</v>
      </c>
      <c r="DP90" s="5">
        <v>8576</v>
      </c>
      <c r="DQ90" s="5">
        <v>-2577891</v>
      </c>
      <c r="DR90" s="5">
        <v>148980</v>
      </c>
      <c r="DS90" s="5">
        <v>37831345</v>
      </c>
      <c r="DT90" s="5">
        <v>3785</v>
      </c>
      <c r="DU90" s="5">
        <v>1002525</v>
      </c>
      <c r="DV90" s="5">
        <v>0</v>
      </c>
      <c r="DW90" s="5">
        <v>0</v>
      </c>
      <c r="DX90" s="5">
        <v>1792</v>
      </c>
      <c r="DY90" s="5">
        <v>57793</v>
      </c>
      <c r="DZ90" s="5">
        <v>145992</v>
      </c>
      <c r="EA90" s="5">
        <v>36771027</v>
      </c>
      <c r="EB90" s="5">
        <v>29962</v>
      </c>
      <c r="EC90" s="5">
        <v>5798261</v>
      </c>
      <c r="ED90" s="5">
        <v>21088</v>
      </c>
      <c r="EE90" s="5">
        <v>-3768495</v>
      </c>
    </row>
    <row r="91" spans="1:135" ht="11.25">
      <c r="A91" s="6">
        <v>24000</v>
      </c>
      <c r="B91" s="5" t="s">
        <v>66</v>
      </c>
      <c r="C91" s="5">
        <v>24999</v>
      </c>
      <c r="D91" s="5">
        <v>31</v>
      </c>
      <c r="E91" s="5">
        <v>716522</v>
      </c>
      <c r="F91" s="5">
        <v>829</v>
      </c>
      <c r="G91" s="5">
        <v>414649</v>
      </c>
      <c r="H91" s="5">
        <v>597</v>
      </c>
      <c r="I91" s="5">
        <v>415837</v>
      </c>
      <c r="J91" s="5">
        <v>0</v>
      </c>
      <c r="K91" s="5">
        <v>0</v>
      </c>
      <c r="L91" s="5">
        <v>797</v>
      </c>
      <c r="M91" s="5">
        <v>2008028</v>
      </c>
      <c r="N91" s="5">
        <v>828</v>
      </c>
      <c r="O91" s="5">
        <v>2512263</v>
      </c>
      <c r="P91" s="5">
        <v>0</v>
      </c>
      <c r="Q91" s="5">
        <v>0</v>
      </c>
      <c r="R91" s="5">
        <v>0</v>
      </c>
      <c r="S91" s="5">
        <v>0</v>
      </c>
      <c r="T91" s="5">
        <v>199</v>
      </c>
      <c r="U91" s="5">
        <v>1331134</v>
      </c>
      <c r="V91" s="5">
        <v>811</v>
      </c>
      <c r="W91" s="5">
        <v>500789</v>
      </c>
      <c r="X91" s="5">
        <v>0</v>
      </c>
      <c r="Y91" s="5">
        <v>0</v>
      </c>
      <c r="Z91" s="5">
        <v>1103</v>
      </c>
      <c r="AA91" s="5">
        <v>23686139</v>
      </c>
      <c r="AB91" s="5">
        <v>637</v>
      </c>
      <c r="AC91" s="5">
        <v>252739</v>
      </c>
      <c r="AD91" s="5">
        <v>199</v>
      </c>
      <c r="AE91" s="5">
        <v>958019</v>
      </c>
      <c r="AF91" s="5">
        <v>4354</v>
      </c>
      <c r="AG91" s="5">
        <v>30506367</v>
      </c>
      <c r="AH91" s="5">
        <v>20694</v>
      </c>
      <c r="AI91" s="5">
        <v>100659447</v>
      </c>
      <c r="AJ91" s="5">
        <v>43964</v>
      </c>
      <c r="AK91" s="5">
        <v>26186606</v>
      </c>
      <c r="AL91" s="5">
        <v>39327</v>
      </c>
      <c r="AM91" s="5">
        <v>67401090</v>
      </c>
      <c r="AN91" s="5">
        <v>21514</v>
      </c>
      <c r="AO91" s="5">
        <v>6801105</v>
      </c>
      <c r="AP91" s="5">
        <v>5402</v>
      </c>
      <c r="AQ91" s="5">
        <v>1592163</v>
      </c>
      <c r="AR91" s="5">
        <v>50897</v>
      </c>
      <c r="AS91" s="5">
        <v>101980963</v>
      </c>
      <c r="AT91" s="5">
        <v>32610</v>
      </c>
      <c r="AU91" s="5">
        <v>304665018</v>
      </c>
      <c r="AV91" s="5">
        <v>2921</v>
      </c>
      <c r="AW91" s="5">
        <v>806806</v>
      </c>
      <c r="AX91" s="5">
        <v>33009</v>
      </c>
      <c r="AY91" s="5">
        <v>305471824</v>
      </c>
      <c r="AZ91" s="5">
        <v>39699</v>
      </c>
      <c r="BA91" s="5">
        <v>76116204</v>
      </c>
      <c r="BB91" s="5">
        <v>23916</v>
      </c>
      <c r="BC91" s="5">
        <v>12778645</v>
      </c>
      <c r="BD91" s="5">
        <v>12</v>
      </c>
      <c r="BE91" s="5">
        <v>36031</v>
      </c>
      <c r="BF91" s="5">
        <v>42469</v>
      </c>
      <c r="BG91" s="5">
        <v>76939337</v>
      </c>
      <c r="BH91" s="5">
        <v>1196</v>
      </c>
      <c r="BI91" s="5">
        <v>3090844</v>
      </c>
      <c r="BJ91" s="5">
        <v>18419</v>
      </c>
      <c r="BK91" s="5">
        <v>73106736</v>
      </c>
      <c r="BL91" s="5">
        <v>60065</v>
      </c>
      <c r="BM91" s="5">
        <v>728524175</v>
      </c>
      <c r="BN91" s="5">
        <v>42482</v>
      </c>
      <c r="BO91" s="5">
        <v>25944998</v>
      </c>
      <c r="BP91" s="5">
        <v>199</v>
      </c>
      <c r="BQ91" s="5">
        <v>-101325</v>
      </c>
      <c r="BR91" s="5">
        <v>48403</v>
      </c>
      <c r="BS91" s="5">
        <v>618199028</v>
      </c>
      <c r="BT91" s="5">
        <v>142439</v>
      </c>
      <c r="BU91" s="5">
        <v>608485785</v>
      </c>
      <c r="BV91" s="5">
        <v>190842</v>
      </c>
      <c r="BW91" s="5">
        <v>1226684814</v>
      </c>
      <c r="BX91" s="5">
        <v>188192</v>
      </c>
      <c r="BY91" s="5">
        <v>3475257081</v>
      </c>
      <c r="BZ91" s="5">
        <v>188192</v>
      </c>
      <c r="CA91" s="5">
        <v>69105589</v>
      </c>
      <c r="CB91" s="5">
        <v>245436</v>
      </c>
      <c r="CC91" s="5">
        <v>18407647</v>
      </c>
      <c r="CD91" s="5">
        <v>597</v>
      </c>
      <c r="CE91" s="5">
        <v>44787</v>
      </c>
      <c r="CF91" s="5">
        <v>44187</v>
      </c>
      <c r="CG91" s="5">
        <v>3313970</v>
      </c>
      <c r="CH91" s="5">
        <v>149376</v>
      </c>
      <c r="CI91" s="5">
        <v>35103282</v>
      </c>
      <c r="CJ91" s="5">
        <v>189043</v>
      </c>
      <c r="CK91" s="5">
        <v>56867906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0</v>
      </c>
      <c r="CR91" s="5">
        <v>598</v>
      </c>
      <c r="CS91" s="5">
        <v>110708</v>
      </c>
      <c r="CT91" s="5">
        <v>199</v>
      </c>
      <c r="CU91" s="5">
        <v>21656</v>
      </c>
      <c r="CV91" s="5">
        <v>797</v>
      </c>
      <c r="CW91" s="5">
        <v>132364</v>
      </c>
      <c r="CX91" s="5">
        <v>36938</v>
      </c>
      <c r="CY91" s="5">
        <v>2439882</v>
      </c>
      <c r="CZ91" s="5">
        <v>91971</v>
      </c>
      <c r="DA91" s="5">
        <v>35409385</v>
      </c>
      <c r="DB91" s="5">
        <v>0</v>
      </c>
      <c r="DC91" s="5">
        <v>0</v>
      </c>
      <c r="DD91" s="5">
        <v>0</v>
      </c>
      <c r="DE91" s="5">
        <v>0</v>
      </c>
      <c r="DF91" s="5">
        <v>3893</v>
      </c>
      <c r="DG91" s="5">
        <v>503536</v>
      </c>
      <c r="DH91" s="5">
        <v>95864</v>
      </c>
      <c r="DI91" s="5">
        <v>35912921</v>
      </c>
      <c r="DJ91" s="5">
        <v>159067</v>
      </c>
      <c r="DK91" s="5">
        <v>67470742</v>
      </c>
      <c r="DL91" s="5">
        <v>11744</v>
      </c>
      <c r="DM91" s="5">
        <v>5699476</v>
      </c>
      <c r="DN91" s="5">
        <v>0</v>
      </c>
      <c r="DO91" s="5">
        <v>0</v>
      </c>
      <c r="DP91" s="5">
        <v>14760</v>
      </c>
      <c r="DQ91" s="5">
        <v>-4528408</v>
      </c>
      <c r="DR91" s="5">
        <v>141173</v>
      </c>
      <c r="DS91" s="5">
        <v>44117584</v>
      </c>
      <c r="DT91" s="5">
        <v>2625</v>
      </c>
      <c r="DU91" s="5">
        <v>1029543</v>
      </c>
      <c r="DV91" s="5">
        <v>0</v>
      </c>
      <c r="DW91" s="5">
        <v>0</v>
      </c>
      <c r="DX91" s="5">
        <v>2099</v>
      </c>
      <c r="DY91" s="5">
        <v>24821</v>
      </c>
      <c r="DZ91" s="5">
        <v>139542</v>
      </c>
      <c r="EA91" s="5">
        <v>43102602</v>
      </c>
      <c r="EB91" s="5">
        <v>29257</v>
      </c>
      <c r="EC91" s="5">
        <v>4658728</v>
      </c>
      <c r="ED91" s="5">
        <v>20089</v>
      </c>
      <c r="EE91" s="5">
        <v>-2874913</v>
      </c>
    </row>
    <row r="92" spans="1:135" ht="11.25">
      <c r="A92" s="6">
        <v>25000</v>
      </c>
      <c r="B92" s="5" t="s">
        <v>66</v>
      </c>
      <c r="C92" s="5">
        <v>25999</v>
      </c>
      <c r="D92" s="5">
        <v>199</v>
      </c>
      <c r="E92" s="5">
        <v>4945659</v>
      </c>
      <c r="F92" s="5">
        <v>995</v>
      </c>
      <c r="G92" s="5">
        <v>1486808</v>
      </c>
      <c r="H92" s="5">
        <v>599</v>
      </c>
      <c r="I92" s="5">
        <v>54829</v>
      </c>
      <c r="J92" s="5">
        <v>0</v>
      </c>
      <c r="K92" s="5">
        <v>0</v>
      </c>
      <c r="L92" s="5">
        <v>9</v>
      </c>
      <c r="M92" s="5">
        <v>1676</v>
      </c>
      <c r="N92" s="5">
        <v>10</v>
      </c>
      <c r="O92" s="5">
        <v>12113</v>
      </c>
      <c r="P92" s="5">
        <v>0</v>
      </c>
      <c r="Q92" s="5">
        <v>0</v>
      </c>
      <c r="R92" s="5">
        <v>0</v>
      </c>
      <c r="S92" s="5">
        <v>0</v>
      </c>
      <c r="T92" s="5">
        <v>199</v>
      </c>
      <c r="U92" s="5">
        <v>4860625</v>
      </c>
      <c r="V92" s="5">
        <v>212</v>
      </c>
      <c r="W92" s="5">
        <v>2974167</v>
      </c>
      <c r="X92" s="5">
        <v>0</v>
      </c>
      <c r="Y92" s="5">
        <v>0</v>
      </c>
      <c r="Z92" s="5">
        <v>1693</v>
      </c>
      <c r="AA92" s="5">
        <v>50670941</v>
      </c>
      <c r="AB92" s="5">
        <v>2132</v>
      </c>
      <c r="AC92" s="5">
        <v>2003643</v>
      </c>
      <c r="AD92" s="5">
        <v>0</v>
      </c>
      <c r="AE92" s="5">
        <v>0</v>
      </c>
      <c r="AF92" s="5">
        <v>4987</v>
      </c>
      <c r="AG92" s="5">
        <v>62250843</v>
      </c>
      <c r="AH92" s="5">
        <v>14870</v>
      </c>
      <c r="AI92" s="5">
        <v>92894615</v>
      </c>
      <c r="AJ92" s="5">
        <v>38735</v>
      </c>
      <c r="AK92" s="5">
        <v>29425852</v>
      </c>
      <c r="AL92" s="5">
        <v>31802</v>
      </c>
      <c r="AM92" s="5">
        <v>49682527</v>
      </c>
      <c r="AN92" s="5">
        <v>19176</v>
      </c>
      <c r="AO92" s="5">
        <v>7686048</v>
      </c>
      <c r="AP92" s="5">
        <v>3195</v>
      </c>
      <c r="AQ92" s="5">
        <v>1276374</v>
      </c>
      <c r="AR92" s="5">
        <v>42275</v>
      </c>
      <c r="AS92" s="5">
        <v>88070803</v>
      </c>
      <c r="AT92" s="5">
        <v>29616</v>
      </c>
      <c r="AU92" s="5">
        <v>215451069</v>
      </c>
      <c r="AV92" s="5">
        <v>6248</v>
      </c>
      <c r="AW92" s="5">
        <v>10045136</v>
      </c>
      <c r="AX92" s="5">
        <v>30214</v>
      </c>
      <c r="AY92" s="5">
        <v>225496203</v>
      </c>
      <c r="AZ92" s="5">
        <v>34337</v>
      </c>
      <c r="BA92" s="5">
        <v>43003226</v>
      </c>
      <c r="BB92" s="5">
        <v>25350</v>
      </c>
      <c r="BC92" s="5">
        <v>20079445</v>
      </c>
      <c r="BD92" s="5">
        <v>621</v>
      </c>
      <c r="BE92" s="5">
        <v>2972181</v>
      </c>
      <c r="BF92" s="5">
        <v>37809</v>
      </c>
      <c r="BG92" s="5">
        <v>65361034</v>
      </c>
      <c r="BH92" s="5">
        <v>605</v>
      </c>
      <c r="BI92" s="5">
        <v>10468667</v>
      </c>
      <c r="BJ92" s="5">
        <v>12989</v>
      </c>
      <c r="BK92" s="5">
        <v>36783560</v>
      </c>
      <c r="BL92" s="5">
        <v>54639</v>
      </c>
      <c r="BM92" s="5">
        <v>597759602</v>
      </c>
      <c r="BN92" s="5">
        <v>39439</v>
      </c>
      <c r="BO92" s="5">
        <v>28917834</v>
      </c>
      <c r="BP92" s="5">
        <v>1196</v>
      </c>
      <c r="BQ92" s="5">
        <v>824025</v>
      </c>
      <c r="BR92" s="5">
        <v>40479</v>
      </c>
      <c r="BS92" s="5">
        <v>472043666</v>
      </c>
      <c r="BT92" s="5">
        <v>166998</v>
      </c>
      <c r="BU92" s="5">
        <v>713387593</v>
      </c>
      <c r="BV92" s="5">
        <v>207478</v>
      </c>
      <c r="BW92" s="5">
        <v>1185431259</v>
      </c>
      <c r="BX92" s="5">
        <v>206652</v>
      </c>
      <c r="BY92" s="5">
        <v>4113791232</v>
      </c>
      <c r="BZ92" s="5">
        <v>206653</v>
      </c>
      <c r="CA92" s="5">
        <v>85752592</v>
      </c>
      <c r="CB92" s="5">
        <v>265106</v>
      </c>
      <c r="CC92" s="5">
        <v>19882924</v>
      </c>
      <c r="CD92" s="5">
        <v>0</v>
      </c>
      <c r="CE92" s="5">
        <v>14901</v>
      </c>
      <c r="CF92" s="5">
        <v>34927</v>
      </c>
      <c r="CG92" s="5">
        <v>2619487</v>
      </c>
      <c r="CH92" s="5">
        <v>169620</v>
      </c>
      <c r="CI92" s="5">
        <v>39860766</v>
      </c>
      <c r="CJ92" s="5">
        <v>206852</v>
      </c>
      <c r="CK92" s="5">
        <v>62369824</v>
      </c>
      <c r="CL92" s="5">
        <v>199</v>
      </c>
      <c r="CM92" s="5">
        <v>18676</v>
      </c>
      <c r="CN92" s="5">
        <v>0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199</v>
      </c>
      <c r="CW92" s="5">
        <v>18676</v>
      </c>
      <c r="CX92" s="5">
        <v>43442</v>
      </c>
      <c r="CY92" s="5">
        <v>2830735</v>
      </c>
      <c r="CZ92" s="5">
        <v>103776</v>
      </c>
      <c r="DA92" s="5">
        <v>44274750</v>
      </c>
      <c r="DB92" s="5">
        <v>0</v>
      </c>
      <c r="DC92" s="5">
        <v>0</v>
      </c>
      <c r="DD92" s="5">
        <v>0</v>
      </c>
      <c r="DE92" s="5">
        <v>0</v>
      </c>
      <c r="DF92" s="5">
        <v>5599</v>
      </c>
      <c r="DG92" s="5">
        <v>449453</v>
      </c>
      <c r="DH92" s="5">
        <v>107773</v>
      </c>
      <c r="DI92" s="5">
        <v>44724204</v>
      </c>
      <c r="DJ92" s="5">
        <v>182257</v>
      </c>
      <c r="DK92" s="5">
        <v>82767344</v>
      </c>
      <c r="DL92" s="5">
        <v>10474</v>
      </c>
      <c r="DM92" s="5">
        <v>6847928</v>
      </c>
      <c r="DN92" s="5">
        <v>0</v>
      </c>
      <c r="DO92" s="5">
        <v>0</v>
      </c>
      <c r="DP92" s="5">
        <v>14161</v>
      </c>
      <c r="DQ92" s="5">
        <v>-4459515</v>
      </c>
      <c r="DR92" s="5">
        <v>160871</v>
      </c>
      <c r="DS92" s="5">
        <v>52241724</v>
      </c>
      <c r="DT92" s="5">
        <v>3385</v>
      </c>
      <c r="DU92" s="5">
        <v>1101965</v>
      </c>
      <c r="DV92" s="5">
        <v>199</v>
      </c>
      <c r="DW92" s="5">
        <v>199</v>
      </c>
      <c r="DX92" s="5">
        <v>398</v>
      </c>
      <c r="DY92" s="5">
        <v>1390</v>
      </c>
      <c r="DZ92" s="5">
        <v>158481</v>
      </c>
      <c r="EA92" s="5">
        <v>51138368</v>
      </c>
      <c r="EB92" s="5">
        <v>33484</v>
      </c>
      <c r="EC92" s="5">
        <v>4971119</v>
      </c>
      <c r="ED92" s="5">
        <v>26319</v>
      </c>
      <c r="EE92" s="5">
        <v>-4329921</v>
      </c>
    </row>
    <row r="93" spans="1:135" ht="11.25">
      <c r="A93" s="6">
        <v>26000</v>
      </c>
      <c r="B93" s="5" t="s">
        <v>66</v>
      </c>
      <c r="C93" s="5">
        <v>26999</v>
      </c>
      <c r="D93" s="5">
        <v>0</v>
      </c>
      <c r="E93" s="5">
        <v>0</v>
      </c>
      <c r="F93" s="5">
        <v>437</v>
      </c>
      <c r="G93" s="5">
        <v>2066825</v>
      </c>
      <c r="H93" s="5">
        <v>798</v>
      </c>
      <c r="I93" s="5">
        <v>967057</v>
      </c>
      <c r="J93" s="5">
        <v>0</v>
      </c>
      <c r="K93" s="5">
        <v>0</v>
      </c>
      <c r="L93" s="5">
        <v>0</v>
      </c>
      <c r="M93" s="5">
        <v>0</v>
      </c>
      <c r="N93" s="5">
        <v>798</v>
      </c>
      <c r="O93" s="5">
        <v>2732055</v>
      </c>
      <c r="P93" s="5">
        <v>1</v>
      </c>
      <c r="Q93" s="5">
        <v>1</v>
      </c>
      <c r="R93" s="5">
        <v>0</v>
      </c>
      <c r="S93" s="5">
        <v>0</v>
      </c>
      <c r="T93" s="5">
        <v>0</v>
      </c>
      <c r="U93" s="5">
        <v>0</v>
      </c>
      <c r="V93" s="5">
        <v>816</v>
      </c>
      <c r="W93" s="5">
        <v>257780</v>
      </c>
      <c r="X93" s="5">
        <v>0</v>
      </c>
      <c r="Y93" s="5">
        <v>0</v>
      </c>
      <c r="Z93" s="5">
        <v>1297</v>
      </c>
      <c r="AA93" s="5">
        <v>42818882</v>
      </c>
      <c r="AB93" s="5">
        <v>200</v>
      </c>
      <c r="AC93" s="5">
        <v>9591</v>
      </c>
      <c r="AD93" s="5">
        <v>0</v>
      </c>
      <c r="AE93" s="5">
        <v>0</v>
      </c>
      <c r="AF93" s="5">
        <v>4088</v>
      </c>
      <c r="AG93" s="5">
        <v>48852192</v>
      </c>
      <c r="AH93" s="5">
        <v>13446</v>
      </c>
      <c r="AI93" s="5">
        <v>65266544</v>
      </c>
      <c r="AJ93" s="5">
        <v>39316</v>
      </c>
      <c r="AK93" s="5">
        <v>34985445</v>
      </c>
      <c r="AL93" s="5">
        <v>35323</v>
      </c>
      <c r="AM93" s="5">
        <v>54068211</v>
      </c>
      <c r="AN93" s="5">
        <v>18920</v>
      </c>
      <c r="AO93" s="5">
        <v>6679059</v>
      </c>
      <c r="AP93" s="5">
        <v>6493</v>
      </c>
      <c r="AQ93" s="5">
        <v>2523676</v>
      </c>
      <c r="AR93" s="5">
        <v>43801</v>
      </c>
      <c r="AS93" s="5">
        <v>98256389</v>
      </c>
      <c r="AT93" s="5">
        <v>29909</v>
      </c>
      <c r="AU93" s="5">
        <v>254402170</v>
      </c>
      <c r="AV93" s="5">
        <v>4788</v>
      </c>
      <c r="AW93" s="5">
        <v>9599044</v>
      </c>
      <c r="AX93" s="5">
        <v>30707</v>
      </c>
      <c r="AY93" s="5">
        <v>264001214</v>
      </c>
      <c r="AZ93" s="5">
        <v>36695</v>
      </c>
      <c r="BA93" s="5">
        <v>50777349</v>
      </c>
      <c r="BB93" s="5">
        <v>23995</v>
      </c>
      <c r="BC93" s="5">
        <v>10375579</v>
      </c>
      <c r="BD93" s="5">
        <v>1034</v>
      </c>
      <c r="BE93" s="5">
        <v>253352</v>
      </c>
      <c r="BF93" s="5">
        <v>38232</v>
      </c>
      <c r="BG93" s="5">
        <v>58558225</v>
      </c>
      <c r="BH93" s="5">
        <v>0</v>
      </c>
      <c r="BI93" s="5">
        <v>0</v>
      </c>
      <c r="BJ93" s="5">
        <v>12622</v>
      </c>
      <c r="BK93" s="5">
        <v>77171919</v>
      </c>
      <c r="BL93" s="5">
        <v>49360</v>
      </c>
      <c r="BM93" s="5">
        <v>592807159</v>
      </c>
      <c r="BN93" s="5">
        <v>40815</v>
      </c>
      <c r="BO93" s="5">
        <v>35853930</v>
      </c>
      <c r="BP93" s="5">
        <v>601</v>
      </c>
      <c r="BQ93" s="5">
        <v>842285</v>
      </c>
      <c r="BR93" s="5">
        <v>46897</v>
      </c>
      <c r="BS93" s="5">
        <v>571151481</v>
      </c>
      <c r="BT93" s="5">
        <v>120108</v>
      </c>
      <c r="BU93" s="5">
        <v>491067031</v>
      </c>
      <c r="BV93" s="5">
        <v>167006</v>
      </c>
      <c r="BW93" s="5">
        <v>1062218512</v>
      </c>
      <c r="BX93" s="5">
        <v>164356</v>
      </c>
      <c r="BY93" s="5">
        <v>3395878017</v>
      </c>
      <c r="BZ93" s="5">
        <v>164356</v>
      </c>
      <c r="CA93" s="5">
        <v>76069797</v>
      </c>
      <c r="CB93" s="5">
        <v>209199</v>
      </c>
      <c r="CC93" s="5">
        <v>15689973</v>
      </c>
      <c r="CD93" s="5">
        <v>199</v>
      </c>
      <c r="CE93" s="5">
        <v>14901</v>
      </c>
      <c r="CF93" s="5">
        <v>33347</v>
      </c>
      <c r="CG93" s="5">
        <v>2501021</v>
      </c>
      <c r="CH93" s="5">
        <v>110929</v>
      </c>
      <c r="CI93" s="5">
        <v>26068445</v>
      </c>
      <c r="CJ93" s="5">
        <v>165808</v>
      </c>
      <c r="CK93" s="5">
        <v>44273279</v>
      </c>
      <c r="CL93" s="5">
        <v>199</v>
      </c>
      <c r="CM93" s="5">
        <v>26821</v>
      </c>
      <c r="CN93" s="5">
        <v>0</v>
      </c>
      <c r="CO93" s="5">
        <v>0</v>
      </c>
      <c r="CP93" s="5">
        <v>0</v>
      </c>
      <c r="CQ93" s="5">
        <v>0</v>
      </c>
      <c r="CR93" s="5">
        <v>1396</v>
      </c>
      <c r="CS93" s="5">
        <v>91949</v>
      </c>
      <c r="CT93" s="5">
        <v>0</v>
      </c>
      <c r="CU93" s="5">
        <v>0</v>
      </c>
      <c r="CV93" s="5">
        <v>1594</v>
      </c>
      <c r="CW93" s="5">
        <v>118770</v>
      </c>
      <c r="CX93" s="5">
        <v>26666</v>
      </c>
      <c r="CY93" s="5">
        <v>1536147</v>
      </c>
      <c r="CZ93" s="5">
        <v>103507</v>
      </c>
      <c r="DA93" s="5">
        <v>46157930</v>
      </c>
      <c r="DB93" s="5">
        <v>0</v>
      </c>
      <c r="DC93" s="5">
        <v>0</v>
      </c>
      <c r="DD93" s="5">
        <v>0</v>
      </c>
      <c r="DE93" s="5">
        <v>0</v>
      </c>
      <c r="DF93" s="5">
        <v>4297</v>
      </c>
      <c r="DG93" s="5">
        <v>143757</v>
      </c>
      <c r="DH93" s="5">
        <v>105405</v>
      </c>
      <c r="DI93" s="5">
        <v>46301686</v>
      </c>
      <c r="DJ93" s="5">
        <v>142882</v>
      </c>
      <c r="DK93" s="5">
        <v>74472193</v>
      </c>
      <c r="DL93" s="5">
        <v>11904</v>
      </c>
      <c r="DM93" s="5">
        <v>8387473</v>
      </c>
      <c r="DN93" s="5">
        <v>0</v>
      </c>
      <c r="DO93" s="5">
        <v>0</v>
      </c>
      <c r="DP93" s="5">
        <v>11777</v>
      </c>
      <c r="DQ93" s="5">
        <v>-3391697</v>
      </c>
      <c r="DR93" s="5">
        <v>128357</v>
      </c>
      <c r="DS93" s="5">
        <v>45884871</v>
      </c>
      <c r="DT93" s="5">
        <v>3014</v>
      </c>
      <c r="DU93" s="5">
        <v>675333</v>
      </c>
      <c r="DV93" s="5">
        <v>199</v>
      </c>
      <c r="DW93" s="5">
        <v>397</v>
      </c>
      <c r="DX93" s="5">
        <v>1194</v>
      </c>
      <c r="DY93" s="5">
        <v>11552</v>
      </c>
      <c r="DZ93" s="5">
        <v>127333</v>
      </c>
      <c r="EA93" s="5">
        <v>45197986</v>
      </c>
      <c r="EB93" s="5">
        <v>31899</v>
      </c>
      <c r="EC93" s="5">
        <v>7071073</v>
      </c>
      <c r="ED93" s="5">
        <v>24127</v>
      </c>
      <c r="EE93" s="5">
        <v>-5115546</v>
      </c>
    </row>
    <row r="94" spans="1:135" ht="11.25">
      <c r="A94" s="6">
        <v>27000</v>
      </c>
      <c r="B94" s="5" t="s">
        <v>66</v>
      </c>
      <c r="C94" s="5">
        <v>27999</v>
      </c>
      <c r="D94" s="5">
        <v>200</v>
      </c>
      <c r="E94" s="5">
        <v>799</v>
      </c>
      <c r="F94" s="5">
        <v>202</v>
      </c>
      <c r="G94" s="5">
        <v>6212984</v>
      </c>
      <c r="H94" s="5">
        <v>505</v>
      </c>
      <c r="I94" s="5">
        <v>44765</v>
      </c>
      <c r="J94" s="5">
        <v>0</v>
      </c>
      <c r="K94" s="5">
        <v>0</v>
      </c>
      <c r="L94" s="5">
        <v>0</v>
      </c>
      <c r="M94" s="5">
        <v>0</v>
      </c>
      <c r="N94" s="5">
        <v>1004</v>
      </c>
      <c r="O94" s="5">
        <v>812399</v>
      </c>
      <c r="P94" s="5">
        <v>0</v>
      </c>
      <c r="Q94" s="5">
        <v>0</v>
      </c>
      <c r="R94" s="5">
        <v>1</v>
      </c>
      <c r="S94" s="5">
        <v>1176</v>
      </c>
      <c r="T94" s="5">
        <v>0</v>
      </c>
      <c r="U94" s="5">
        <v>0</v>
      </c>
      <c r="V94" s="5">
        <v>1811</v>
      </c>
      <c r="W94" s="5">
        <v>3317672</v>
      </c>
      <c r="X94" s="5">
        <v>199</v>
      </c>
      <c r="Y94" s="5">
        <v>596</v>
      </c>
      <c r="Z94" s="5">
        <v>660</v>
      </c>
      <c r="AA94" s="5">
        <v>29490811</v>
      </c>
      <c r="AB94" s="5">
        <v>2792</v>
      </c>
      <c r="AC94" s="5">
        <v>608993</v>
      </c>
      <c r="AD94" s="5">
        <v>0</v>
      </c>
      <c r="AE94" s="5">
        <v>0</v>
      </c>
      <c r="AF94" s="5">
        <v>6755</v>
      </c>
      <c r="AG94" s="5">
        <v>39291342</v>
      </c>
      <c r="AH94" s="5">
        <v>15077</v>
      </c>
      <c r="AI94" s="5">
        <v>69827545</v>
      </c>
      <c r="AJ94" s="5">
        <v>43336</v>
      </c>
      <c r="AK94" s="5">
        <v>35862386</v>
      </c>
      <c r="AL94" s="5">
        <v>38266</v>
      </c>
      <c r="AM94" s="5">
        <v>54089749</v>
      </c>
      <c r="AN94" s="5">
        <v>19884</v>
      </c>
      <c r="AO94" s="5">
        <v>6067731</v>
      </c>
      <c r="AP94" s="5">
        <v>5094</v>
      </c>
      <c r="AQ94" s="5">
        <v>2242618</v>
      </c>
      <c r="AR94" s="5">
        <v>46558</v>
      </c>
      <c r="AS94" s="5">
        <v>98262483</v>
      </c>
      <c r="AT94" s="5">
        <v>33964</v>
      </c>
      <c r="AU94" s="5">
        <v>263488501</v>
      </c>
      <c r="AV94" s="5">
        <v>4836</v>
      </c>
      <c r="AW94" s="5">
        <v>10811070</v>
      </c>
      <c r="AX94" s="5">
        <v>34373</v>
      </c>
      <c r="AY94" s="5">
        <v>274299570</v>
      </c>
      <c r="AZ94" s="5">
        <v>37872</v>
      </c>
      <c r="BA94" s="5">
        <v>43024909</v>
      </c>
      <c r="BB94" s="5">
        <v>24083</v>
      </c>
      <c r="BC94" s="5">
        <v>14229431</v>
      </c>
      <c r="BD94" s="5">
        <v>412</v>
      </c>
      <c r="BE94" s="5">
        <v>2494723</v>
      </c>
      <c r="BF94" s="5">
        <v>39641</v>
      </c>
      <c r="BG94" s="5">
        <v>57623602</v>
      </c>
      <c r="BH94" s="5">
        <v>0</v>
      </c>
      <c r="BI94" s="5">
        <v>0</v>
      </c>
      <c r="BJ94" s="5">
        <v>17077</v>
      </c>
      <c r="BK94" s="5">
        <v>73041085</v>
      </c>
      <c r="BL94" s="5">
        <v>53223</v>
      </c>
      <c r="BM94" s="5">
        <v>619496449</v>
      </c>
      <c r="BN94" s="5">
        <v>43152</v>
      </c>
      <c r="BO94" s="5">
        <v>30823262</v>
      </c>
      <c r="BP94" s="5">
        <v>1</v>
      </c>
      <c r="BQ94" s="5">
        <v>-9194</v>
      </c>
      <c r="BR94" s="5">
        <v>43063</v>
      </c>
      <c r="BS94" s="5">
        <v>522624159</v>
      </c>
      <c r="BT94" s="5">
        <v>118091</v>
      </c>
      <c r="BU94" s="5">
        <v>503029469</v>
      </c>
      <c r="BV94" s="5">
        <v>161155</v>
      </c>
      <c r="BW94" s="5">
        <v>1025653630</v>
      </c>
      <c r="BX94" s="5">
        <v>159130</v>
      </c>
      <c r="BY94" s="5">
        <v>3424179884</v>
      </c>
      <c r="BZ94" s="5">
        <v>158532</v>
      </c>
      <c r="CA94" s="5">
        <v>76110936</v>
      </c>
      <c r="CB94" s="5">
        <v>203092</v>
      </c>
      <c r="CC94" s="5">
        <v>15231840</v>
      </c>
      <c r="CD94" s="5">
        <v>199</v>
      </c>
      <c r="CE94" s="5">
        <v>52578</v>
      </c>
      <c r="CF94" s="5">
        <v>34652</v>
      </c>
      <c r="CG94" s="5">
        <v>2598895</v>
      </c>
      <c r="CH94" s="5">
        <v>116875</v>
      </c>
      <c r="CI94" s="5">
        <v>27465495</v>
      </c>
      <c r="CJ94" s="5">
        <v>159158</v>
      </c>
      <c r="CK94" s="5">
        <v>45301672</v>
      </c>
      <c r="CL94" s="5">
        <v>199</v>
      </c>
      <c r="CM94" s="5">
        <v>24040</v>
      </c>
      <c r="CN94" s="5">
        <v>7</v>
      </c>
      <c r="CO94" s="5">
        <v>4943</v>
      </c>
      <c r="CP94" s="5">
        <v>0</v>
      </c>
      <c r="CQ94" s="5">
        <v>0</v>
      </c>
      <c r="CR94" s="5">
        <v>598</v>
      </c>
      <c r="CS94" s="5">
        <v>77196</v>
      </c>
      <c r="CT94" s="5">
        <v>701</v>
      </c>
      <c r="CU94" s="5">
        <v>59769</v>
      </c>
      <c r="CV94" s="5">
        <v>1505</v>
      </c>
      <c r="CW94" s="5">
        <v>165949</v>
      </c>
      <c r="CX94" s="5">
        <v>16351</v>
      </c>
      <c r="CY94" s="5">
        <v>775927</v>
      </c>
      <c r="CZ94" s="5">
        <v>95695</v>
      </c>
      <c r="DA94" s="5">
        <v>44688182</v>
      </c>
      <c r="DB94" s="5">
        <v>0</v>
      </c>
      <c r="DC94" s="5">
        <v>0</v>
      </c>
      <c r="DD94" s="5">
        <v>7</v>
      </c>
      <c r="DE94" s="5">
        <v>152436</v>
      </c>
      <c r="DF94" s="5">
        <v>2392</v>
      </c>
      <c r="DG94" s="5">
        <v>213697</v>
      </c>
      <c r="DH94" s="5">
        <v>97097</v>
      </c>
      <c r="DI94" s="5">
        <v>45054317</v>
      </c>
      <c r="DJ94" s="5">
        <v>138343</v>
      </c>
      <c r="DK94" s="5">
        <v>79607451</v>
      </c>
      <c r="DL94" s="5">
        <v>6333</v>
      </c>
      <c r="DM94" s="5">
        <v>5370434</v>
      </c>
      <c r="DN94" s="5">
        <v>1</v>
      </c>
      <c r="DO94" s="5">
        <v>66</v>
      </c>
      <c r="DP94" s="5">
        <v>10168</v>
      </c>
      <c r="DQ94" s="5">
        <v>-2933904</v>
      </c>
      <c r="DR94" s="5">
        <v>121079</v>
      </c>
      <c r="DS94" s="5">
        <v>46517398</v>
      </c>
      <c r="DT94" s="5">
        <v>1894</v>
      </c>
      <c r="DU94" s="5">
        <v>643041</v>
      </c>
      <c r="DV94" s="5">
        <v>0</v>
      </c>
      <c r="DW94" s="5">
        <v>0</v>
      </c>
      <c r="DX94" s="5">
        <v>2393</v>
      </c>
      <c r="DY94" s="5">
        <v>31118</v>
      </c>
      <c r="DZ94" s="5">
        <v>120087</v>
      </c>
      <c r="EA94" s="5">
        <v>45843240</v>
      </c>
      <c r="EB94" s="5">
        <v>29694</v>
      </c>
      <c r="EC94" s="5">
        <v>5397914</v>
      </c>
      <c r="ED94" s="5">
        <v>24606</v>
      </c>
      <c r="EE94" s="5">
        <v>-4162243</v>
      </c>
    </row>
    <row r="95" spans="1:135" ht="11.25">
      <c r="A95" s="6">
        <v>28000</v>
      </c>
      <c r="B95" s="5" t="s">
        <v>66</v>
      </c>
      <c r="C95" s="5">
        <v>28999</v>
      </c>
      <c r="D95" s="5">
        <v>0</v>
      </c>
      <c r="E95" s="5">
        <v>0</v>
      </c>
      <c r="F95" s="5">
        <v>1</v>
      </c>
      <c r="G95" s="5">
        <v>1</v>
      </c>
      <c r="H95" s="5">
        <v>202</v>
      </c>
      <c r="I95" s="5">
        <v>5745353</v>
      </c>
      <c r="J95" s="5">
        <v>0</v>
      </c>
      <c r="K95" s="5">
        <v>0</v>
      </c>
      <c r="L95" s="5">
        <v>502</v>
      </c>
      <c r="M95" s="5">
        <v>316991</v>
      </c>
      <c r="N95" s="5">
        <v>201</v>
      </c>
      <c r="O95" s="5">
        <v>770368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819</v>
      </c>
      <c r="W95" s="5">
        <v>1726108</v>
      </c>
      <c r="X95" s="5">
        <v>0</v>
      </c>
      <c r="Y95" s="5">
        <v>0</v>
      </c>
      <c r="Z95" s="5">
        <v>2038</v>
      </c>
      <c r="AA95" s="5">
        <v>28858266</v>
      </c>
      <c r="AB95" s="5">
        <v>1425</v>
      </c>
      <c r="AC95" s="5">
        <v>1551943</v>
      </c>
      <c r="AD95" s="5">
        <v>0</v>
      </c>
      <c r="AE95" s="5">
        <v>0</v>
      </c>
      <c r="AF95" s="5">
        <v>5171</v>
      </c>
      <c r="AG95" s="5">
        <v>38969028</v>
      </c>
      <c r="AH95" s="5">
        <v>15902</v>
      </c>
      <c r="AI95" s="5">
        <v>53446322</v>
      </c>
      <c r="AJ95" s="5">
        <v>53830</v>
      </c>
      <c r="AK95" s="5">
        <v>39307735</v>
      </c>
      <c r="AL95" s="5">
        <v>47290</v>
      </c>
      <c r="AM95" s="5">
        <v>79459845</v>
      </c>
      <c r="AN95" s="5">
        <v>18018</v>
      </c>
      <c r="AO95" s="5">
        <v>7115068</v>
      </c>
      <c r="AP95" s="5">
        <v>7608</v>
      </c>
      <c r="AQ95" s="5">
        <v>2508047</v>
      </c>
      <c r="AR95" s="5">
        <v>57578</v>
      </c>
      <c r="AS95" s="5">
        <v>128390691</v>
      </c>
      <c r="AT95" s="5">
        <v>43701</v>
      </c>
      <c r="AU95" s="5">
        <v>381295342</v>
      </c>
      <c r="AV95" s="5">
        <v>4100</v>
      </c>
      <c r="AW95" s="5">
        <v>3116091</v>
      </c>
      <c r="AX95" s="5">
        <v>44107</v>
      </c>
      <c r="AY95" s="5">
        <v>384411431</v>
      </c>
      <c r="AZ95" s="5">
        <v>48105</v>
      </c>
      <c r="BA95" s="5">
        <v>57550394</v>
      </c>
      <c r="BB95" s="5">
        <v>30267</v>
      </c>
      <c r="BC95" s="5">
        <v>18984010</v>
      </c>
      <c r="BD95" s="5">
        <v>1599</v>
      </c>
      <c r="BE95" s="5">
        <v>10343341</v>
      </c>
      <c r="BF95" s="5">
        <v>48474</v>
      </c>
      <c r="BG95" s="5">
        <v>73231949</v>
      </c>
      <c r="BH95" s="5">
        <v>598</v>
      </c>
      <c r="BI95" s="5">
        <v>5709535</v>
      </c>
      <c r="BJ95" s="5">
        <v>19001</v>
      </c>
      <c r="BK95" s="5">
        <v>73420915</v>
      </c>
      <c r="BL95" s="5">
        <v>64362</v>
      </c>
      <c r="BM95" s="5">
        <v>773663075</v>
      </c>
      <c r="BN95" s="5">
        <v>56094</v>
      </c>
      <c r="BO95" s="5">
        <v>39375544</v>
      </c>
      <c r="BP95" s="5">
        <v>898</v>
      </c>
      <c r="BQ95" s="5">
        <v>-2336278</v>
      </c>
      <c r="BR95" s="5">
        <v>57013</v>
      </c>
      <c r="BS95" s="5">
        <v>697476437</v>
      </c>
      <c r="BT95" s="5">
        <v>125792</v>
      </c>
      <c r="BU95" s="5">
        <v>535319336</v>
      </c>
      <c r="BV95" s="5">
        <v>182806</v>
      </c>
      <c r="BW95" s="5">
        <v>1232795773</v>
      </c>
      <c r="BX95" s="5">
        <v>181760</v>
      </c>
      <c r="BY95" s="5">
        <v>3989469690</v>
      </c>
      <c r="BZ95" s="5">
        <v>181760</v>
      </c>
      <c r="CA95" s="5">
        <v>90490335</v>
      </c>
      <c r="CB95" s="5">
        <v>240187</v>
      </c>
      <c r="CC95" s="5">
        <v>18014048</v>
      </c>
      <c r="CD95" s="5">
        <v>200</v>
      </c>
      <c r="CE95" s="5">
        <v>29887</v>
      </c>
      <c r="CF95" s="5">
        <v>37602</v>
      </c>
      <c r="CG95" s="5">
        <v>2820118</v>
      </c>
      <c r="CH95" s="5">
        <v>124455</v>
      </c>
      <c r="CI95" s="5">
        <v>29246879</v>
      </c>
      <c r="CJ95" s="5">
        <v>182205</v>
      </c>
      <c r="CK95" s="5">
        <v>50110236</v>
      </c>
      <c r="CL95" s="5">
        <v>598</v>
      </c>
      <c r="CM95" s="5">
        <v>149605</v>
      </c>
      <c r="CN95" s="5">
        <v>0</v>
      </c>
      <c r="CO95" s="5">
        <v>0</v>
      </c>
      <c r="CP95" s="5">
        <v>0</v>
      </c>
      <c r="CQ95" s="5">
        <v>0</v>
      </c>
      <c r="CR95" s="5">
        <v>199</v>
      </c>
      <c r="CS95" s="5">
        <v>4570</v>
      </c>
      <c r="CT95" s="5">
        <v>1</v>
      </c>
      <c r="CU95" s="5">
        <v>54</v>
      </c>
      <c r="CV95" s="5">
        <v>798</v>
      </c>
      <c r="CW95" s="5">
        <v>154229</v>
      </c>
      <c r="CX95" s="5">
        <v>18850</v>
      </c>
      <c r="CY95" s="5">
        <v>1259230</v>
      </c>
      <c r="CZ95" s="5">
        <v>112834</v>
      </c>
      <c r="DA95" s="5">
        <v>54940254</v>
      </c>
      <c r="DB95" s="5">
        <v>0</v>
      </c>
      <c r="DC95" s="5">
        <v>0</v>
      </c>
      <c r="DD95" s="5">
        <v>0</v>
      </c>
      <c r="DE95" s="5">
        <v>0</v>
      </c>
      <c r="DF95" s="5">
        <v>5981</v>
      </c>
      <c r="DG95" s="5">
        <v>547271</v>
      </c>
      <c r="DH95" s="5">
        <v>116024</v>
      </c>
      <c r="DI95" s="5">
        <v>55487527</v>
      </c>
      <c r="DJ95" s="5">
        <v>157501</v>
      </c>
      <c r="DK95" s="5">
        <v>86719740</v>
      </c>
      <c r="DL95" s="5">
        <v>13029</v>
      </c>
      <c r="DM95" s="5">
        <v>7289628</v>
      </c>
      <c r="DN95" s="5">
        <v>0</v>
      </c>
      <c r="DO95" s="5">
        <v>0</v>
      </c>
      <c r="DP95" s="5">
        <v>7085</v>
      </c>
      <c r="DQ95" s="5">
        <v>-2019739</v>
      </c>
      <c r="DR95" s="5">
        <v>137090</v>
      </c>
      <c r="DS95" s="5">
        <v>49358819</v>
      </c>
      <c r="DT95" s="5">
        <v>4313</v>
      </c>
      <c r="DU95" s="5">
        <v>1160080</v>
      </c>
      <c r="DV95" s="5">
        <v>0</v>
      </c>
      <c r="DW95" s="5">
        <v>0</v>
      </c>
      <c r="DX95" s="5">
        <v>1408</v>
      </c>
      <c r="DY95" s="5">
        <v>20122</v>
      </c>
      <c r="DZ95" s="5">
        <v>134398</v>
      </c>
      <c r="EA95" s="5">
        <v>48178617</v>
      </c>
      <c r="EB95" s="5">
        <v>37475</v>
      </c>
      <c r="EC95" s="5">
        <v>8989268</v>
      </c>
      <c r="ED95" s="5">
        <v>30517</v>
      </c>
      <c r="EE95" s="5">
        <v>-6561456</v>
      </c>
    </row>
    <row r="96" spans="1:135" ht="11.25">
      <c r="A96" s="6">
        <v>29000</v>
      </c>
      <c r="B96" s="5" t="s">
        <v>66</v>
      </c>
      <c r="C96" s="5">
        <v>29999</v>
      </c>
      <c r="D96" s="5">
        <v>0</v>
      </c>
      <c r="E96" s="5">
        <v>0</v>
      </c>
      <c r="F96" s="5">
        <v>1</v>
      </c>
      <c r="G96" s="5">
        <v>6076</v>
      </c>
      <c r="H96" s="5">
        <v>400</v>
      </c>
      <c r="I96" s="5">
        <v>1010605</v>
      </c>
      <c r="J96" s="5">
        <v>0</v>
      </c>
      <c r="K96" s="5">
        <v>0</v>
      </c>
      <c r="L96" s="5">
        <v>1300</v>
      </c>
      <c r="M96" s="5">
        <v>2098367</v>
      </c>
      <c r="N96" s="5">
        <v>503</v>
      </c>
      <c r="O96" s="5">
        <v>1508356</v>
      </c>
      <c r="P96" s="5">
        <v>202</v>
      </c>
      <c r="Q96" s="5">
        <v>193081</v>
      </c>
      <c r="R96" s="5">
        <v>0</v>
      </c>
      <c r="S96" s="5">
        <v>0</v>
      </c>
      <c r="T96" s="5">
        <v>701</v>
      </c>
      <c r="U96" s="5">
        <v>217187</v>
      </c>
      <c r="V96" s="5">
        <v>421</v>
      </c>
      <c r="W96" s="5">
        <v>170091</v>
      </c>
      <c r="X96" s="5">
        <v>0</v>
      </c>
      <c r="Y96" s="5">
        <v>0</v>
      </c>
      <c r="Z96" s="5">
        <v>651</v>
      </c>
      <c r="AA96" s="5">
        <v>18674635</v>
      </c>
      <c r="AB96" s="5">
        <v>2592</v>
      </c>
      <c r="AC96" s="5">
        <v>712107</v>
      </c>
      <c r="AD96" s="5">
        <v>0</v>
      </c>
      <c r="AE96" s="5">
        <v>0</v>
      </c>
      <c r="AF96" s="5">
        <v>7339</v>
      </c>
      <c r="AG96" s="5">
        <v>25907043</v>
      </c>
      <c r="AH96" s="5">
        <v>15988</v>
      </c>
      <c r="AI96" s="5">
        <v>105311165</v>
      </c>
      <c r="AJ96" s="5">
        <v>53085</v>
      </c>
      <c r="AK96" s="5">
        <v>56746215</v>
      </c>
      <c r="AL96" s="5">
        <v>49041</v>
      </c>
      <c r="AM96" s="5">
        <v>72891768</v>
      </c>
      <c r="AN96" s="5">
        <v>23669</v>
      </c>
      <c r="AO96" s="5">
        <v>6583688</v>
      </c>
      <c r="AP96" s="5">
        <v>9784</v>
      </c>
      <c r="AQ96" s="5">
        <v>2076579</v>
      </c>
      <c r="AR96" s="5">
        <v>58219</v>
      </c>
      <c r="AS96" s="5">
        <v>138298249</v>
      </c>
      <c r="AT96" s="5">
        <v>42865</v>
      </c>
      <c r="AU96" s="5">
        <v>347547723</v>
      </c>
      <c r="AV96" s="5">
        <v>7493</v>
      </c>
      <c r="AW96" s="5">
        <v>7442851</v>
      </c>
      <c r="AX96" s="5">
        <v>43065</v>
      </c>
      <c r="AY96" s="5">
        <v>354990574</v>
      </c>
      <c r="AZ96" s="5">
        <v>48013</v>
      </c>
      <c r="BA96" s="5">
        <v>64523187</v>
      </c>
      <c r="BB96" s="5">
        <v>29635</v>
      </c>
      <c r="BC96" s="5">
        <v>16739192</v>
      </c>
      <c r="BD96" s="5">
        <v>610</v>
      </c>
      <c r="BE96" s="5">
        <v>965182</v>
      </c>
      <c r="BF96" s="5">
        <v>50389</v>
      </c>
      <c r="BG96" s="5">
        <v>82058656</v>
      </c>
      <c r="BH96" s="5">
        <v>797</v>
      </c>
      <c r="BI96" s="5">
        <v>1141107</v>
      </c>
      <c r="BJ96" s="5">
        <v>18068</v>
      </c>
      <c r="BK96" s="5">
        <v>84258507</v>
      </c>
      <c r="BL96" s="5">
        <v>64707</v>
      </c>
      <c r="BM96" s="5">
        <v>806177386</v>
      </c>
      <c r="BN96" s="5">
        <v>51982</v>
      </c>
      <c r="BO96" s="5">
        <v>54332449</v>
      </c>
      <c r="BP96" s="5">
        <v>201</v>
      </c>
      <c r="BQ96" s="5">
        <v>19224</v>
      </c>
      <c r="BR96" s="5">
        <v>52827</v>
      </c>
      <c r="BS96" s="5">
        <v>686321606</v>
      </c>
      <c r="BT96" s="5">
        <v>126185</v>
      </c>
      <c r="BU96" s="5">
        <v>523990430</v>
      </c>
      <c r="BV96" s="5">
        <v>179010</v>
      </c>
      <c r="BW96" s="5">
        <v>1210312037</v>
      </c>
      <c r="BX96" s="5">
        <v>176586</v>
      </c>
      <c r="BY96" s="5">
        <v>4078310135</v>
      </c>
      <c r="BZ96" s="5">
        <v>176586</v>
      </c>
      <c r="CA96" s="5">
        <v>98156421</v>
      </c>
      <c r="CB96" s="5">
        <v>224740</v>
      </c>
      <c r="CC96" s="5">
        <v>16855539</v>
      </c>
      <c r="CD96" s="5">
        <v>200</v>
      </c>
      <c r="CE96" s="5">
        <v>14986</v>
      </c>
      <c r="CF96" s="5">
        <v>36645</v>
      </c>
      <c r="CG96" s="5">
        <v>2748294</v>
      </c>
      <c r="CH96" s="5">
        <v>126910</v>
      </c>
      <c r="CI96" s="5">
        <v>29823789</v>
      </c>
      <c r="CJ96" s="5">
        <v>177708</v>
      </c>
      <c r="CK96" s="5">
        <v>49441630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598</v>
      </c>
      <c r="CS96" s="5">
        <v>208849</v>
      </c>
      <c r="CT96" s="5">
        <v>1</v>
      </c>
      <c r="CU96" s="5">
        <v>122</v>
      </c>
      <c r="CV96" s="5">
        <v>599</v>
      </c>
      <c r="CW96" s="5">
        <v>208971</v>
      </c>
      <c r="CX96" s="5">
        <v>15262</v>
      </c>
      <c r="CY96" s="5">
        <v>1243769</v>
      </c>
      <c r="CZ96" s="5">
        <v>114328</v>
      </c>
      <c r="DA96" s="5">
        <v>63113844</v>
      </c>
      <c r="DB96" s="5">
        <v>0</v>
      </c>
      <c r="DC96" s="5">
        <v>0</v>
      </c>
      <c r="DD96" s="5">
        <v>0</v>
      </c>
      <c r="DE96" s="5">
        <v>0</v>
      </c>
      <c r="DF96" s="5">
        <v>6197</v>
      </c>
      <c r="DG96" s="5">
        <v>437548</v>
      </c>
      <c r="DH96" s="5">
        <v>116226</v>
      </c>
      <c r="DI96" s="5">
        <v>63551392</v>
      </c>
      <c r="DJ96" s="5">
        <v>150280</v>
      </c>
      <c r="DK96" s="5">
        <v>97316587</v>
      </c>
      <c r="DL96" s="5">
        <v>16869</v>
      </c>
      <c r="DM96" s="5">
        <v>10707304</v>
      </c>
      <c r="DN96" s="5">
        <v>199</v>
      </c>
      <c r="DO96" s="5">
        <v>993</v>
      </c>
      <c r="DP96" s="5">
        <v>11169</v>
      </c>
      <c r="DQ96" s="5">
        <v>-3687634</v>
      </c>
      <c r="DR96" s="5">
        <v>131512</v>
      </c>
      <c r="DS96" s="5">
        <v>56567842</v>
      </c>
      <c r="DT96" s="5">
        <v>7569</v>
      </c>
      <c r="DU96" s="5">
        <v>1146856</v>
      </c>
      <c r="DV96" s="5">
        <v>199</v>
      </c>
      <c r="DW96" s="5">
        <v>199</v>
      </c>
      <c r="DX96" s="5">
        <v>1396</v>
      </c>
      <c r="DY96" s="5">
        <v>11166</v>
      </c>
      <c r="DZ96" s="5">
        <v>126928</v>
      </c>
      <c r="EA96" s="5">
        <v>55409819</v>
      </c>
      <c r="EB96" s="5">
        <v>41162</v>
      </c>
      <c r="EC96" s="5">
        <v>10130656</v>
      </c>
      <c r="ED96" s="5">
        <v>30101</v>
      </c>
      <c r="EE96" s="5">
        <v>-7657641</v>
      </c>
    </row>
    <row r="97" spans="1:135" ht="11.25">
      <c r="A97" s="6">
        <v>30000</v>
      </c>
      <c r="B97" s="5" t="s">
        <v>66</v>
      </c>
      <c r="C97" s="5">
        <v>30999</v>
      </c>
      <c r="D97" s="5">
        <v>0</v>
      </c>
      <c r="E97" s="5">
        <v>0</v>
      </c>
      <c r="F97" s="5">
        <v>1197</v>
      </c>
      <c r="G97" s="5">
        <v>1461100</v>
      </c>
      <c r="H97" s="5">
        <v>399</v>
      </c>
      <c r="I97" s="5">
        <v>556820</v>
      </c>
      <c r="J97" s="5">
        <v>0</v>
      </c>
      <c r="K97" s="5">
        <v>0</v>
      </c>
      <c r="L97" s="5">
        <v>0</v>
      </c>
      <c r="M97" s="5">
        <v>0</v>
      </c>
      <c r="N97" s="5">
        <v>4</v>
      </c>
      <c r="O97" s="5">
        <v>41711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831</v>
      </c>
      <c r="W97" s="5">
        <v>251835</v>
      </c>
      <c r="X97" s="5">
        <v>0</v>
      </c>
      <c r="Y97" s="5">
        <v>0</v>
      </c>
      <c r="Z97" s="5">
        <v>1229</v>
      </c>
      <c r="AA97" s="5">
        <v>27112030</v>
      </c>
      <c r="AB97" s="5">
        <v>2498</v>
      </c>
      <c r="AC97" s="5">
        <v>544446</v>
      </c>
      <c r="AD97" s="5">
        <v>0</v>
      </c>
      <c r="AE97" s="5">
        <v>0</v>
      </c>
      <c r="AF97" s="5">
        <v>6549</v>
      </c>
      <c r="AG97" s="5">
        <v>41920533</v>
      </c>
      <c r="AH97" s="5">
        <v>14929</v>
      </c>
      <c r="AI97" s="5">
        <v>66116413</v>
      </c>
      <c r="AJ97" s="5">
        <v>50870</v>
      </c>
      <c r="AK97" s="5">
        <v>61491268</v>
      </c>
      <c r="AL97" s="5">
        <v>41229</v>
      </c>
      <c r="AM97" s="5">
        <v>69564377</v>
      </c>
      <c r="AN97" s="5">
        <v>21295</v>
      </c>
      <c r="AO97" s="5">
        <v>6872650</v>
      </c>
      <c r="AP97" s="5">
        <v>6899</v>
      </c>
      <c r="AQ97" s="5">
        <v>1363523</v>
      </c>
      <c r="AR97" s="5">
        <v>53827</v>
      </c>
      <c r="AS97" s="5">
        <v>139291819</v>
      </c>
      <c r="AT97" s="5">
        <v>39799</v>
      </c>
      <c r="AU97" s="5">
        <v>313896136</v>
      </c>
      <c r="AV97" s="5">
        <v>6020</v>
      </c>
      <c r="AW97" s="5">
        <v>12293731</v>
      </c>
      <c r="AX97" s="5">
        <v>40798</v>
      </c>
      <c r="AY97" s="5">
        <v>326189866</v>
      </c>
      <c r="AZ97" s="5">
        <v>46243</v>
      </c>
      <c r="BA97" s="5">
        <v>63081088</v>
      </c>
      <c r="BB97" s="5">
        <v>29367</v>
      </c>
      <c r="BC97" s="5">
        <v>20994069</v>
      </c>
      <c r="BD97" s="5">
        <v>611</v>
      </c>
      <c r="BE97" s="5">
        <v>2296769</v>
      </c>
      <c r="BF97" s="5">
        <v>47412</v>
      </c>
      <c r="BG97" s="5">
        <v>86330019</v>
      </c>
      <c r="BH97" s="5">
        <v>0</v>
      </c>
      <c r="BI97" s="5">
        <v>0</v>
      </c>
      <c r="BJ97" s="5">
        <v>19820</v>
      </c>
      <c r="BK97" s="5">
        <v>77186765</v>
      </c>
      <c r="BL97" s="5">
        <v>62824</v>
      </c>
      <c r="BM97" s="5">
        <v>750969098</v>
      </c>
      <c r="BN97" s="5">
        <v>52927</v>
      </c>
      <c r="BO97" s="5">
        <v>63044695</v>
      </c>
      <c r="BP97" s="5">
        <v>800</v>
      </c>
      <c r="BQ97" s="5">
        <v>-260051</v>
      </c>
      <c r="BR97" s="5">
        <v>53044</v>
      </c>
      <c r="BS97" s="5">
        <v>636453514</v>
      </c>
      <c r="BT97" s="5">
        <v>116944</v>
      </c>
      <c r="BU97" s="5">
        <v>495637491</v>
      </c>
      <c r="BV97" s="5">
        <v>169988</v>
      </c>
      <c r="BW97" s="5">
        <v>1132091004</v>
      </c>
      <c r="BX97" s="5">
        <v>168411</v>
      </c>
      <c r="BY97" s="5">
        <v>4070311663</v>
      </c>
      <c r="BZ97" s="5">
        <v>169010</v>
      </c>
      <c r="CA97" s="5">
        <v>99222684</v>
      </c>
      <c r="CB97" s="5">
        <v>222166</v>
      </c>
      <c r="CC97" s="5">
        <v>16662370</v>
      </c>
      <c r="CD97" s="5">
        <v>0</v>
      </c>
      <c r="CE97" s="5">
        <v>14901</v>
      </c>
      <c r="CF97" s="5">
        <v>32128</v>
      </c>
      <c r="CG97" s="5">
        <v>2409623</v>
      </c>
      <c r="CH97" s="5">
        <v>130962</v>
      </c>
      <c r="CI97" s="5">
        <v>30776167</v>
      </c>
      <c r="CJ97" s="5">
        <v>168749</v>
      </c>
      <c r="CK97" s="5">
        <v>49799130</v>
      </c>
      <c r="CL97" s="5">
        <v>598</v>
      </c>
      <c r="CM97" s="5">
        <v>253132</v>
      </c>
      <c r="CN97" s="5">
        <v>0</v>
      </c>
      <c r="CO97" s="5">
        <v>0</v>
      </c>
      <c r="CP97" s="5">
        <v>0</v>
      </c>
      <c r="CQ97" s="5">
        <v>0</v>
      </c>
      <c r="CR97" s="5">
        <v>598</v>
      </c>
      <c r="CS97" s="5">
        <v>18551</v>
      </c>
      <c r="CT97" s="5">
        <v>1395</v>
      </c>
      <c r="CU97" s="5">
        <v>154117</v>
      </c>
      <c r="CV97" s="5">
        <v>2592</v>
      </c>
      <c r="CW97" s="5">
        <v>425800</v>
      </c>
      <c r="CX97" s="5">
        <v>18357</v>
      </c>
      <c r="CY97" s="5">
        <v>1604269</v>
      </c>
      <c r="CZ97" s="5">
        <v>109462</v>
      </c>
      <c r="DA97" s="5">
        <v>64313696</v>
      </c>
      <c r="DB97" s="5">
        <v>0</v>
      </c>
      <c r="DC97" s="5">
        <v>0</v>
      </c>
      <c r="DD97" s="5">
        <v>599</v>
      </c>
      <c r="DE97" s="5">
        <v>409510</v>
      </c>
      <c r="DF97" s="5">
        <v>3093</v>
      </c>
      <c r="DG97" s="5">
        <v>662160</v>
      </c>
      <c r="DH97" s="5">
        <v>110458</v>
      </c>
      <c r="DI97" s="5">
        <v>65385366</v>
      </c>
      <c r="DJ97" s="5">
        <v>147607</v>
      </c>
      <c r="DK97" s="5">
        <v>100476355</v>
      </c>
      <c r="DL97" s="5">
        <v>13794</v>
      </c>
      <c r="DM97" s="5">
        <v>8757723</v>
      </c>
      <c r="DN97" s="5">
        <v>0</v>
      </c>
      <c r="DO97" s="5">
        <v>0</v>
      </c>
      <c r="DP97" s="5">
        <v>10968</v>
      </c>
      <c r="DQ97" s="5">
        <v>-2528671</v>
      </c>
      <c r="DR97" s="5">
        <v>133369</v>
      </c>
      <c r="DS97" s="5">
        <v>53746925</v>
      </c>
      <c r="DT97" s="5">
        <v>4609</v>
      </c>
      <c r="DU97" s="5">
        <v>1950133</v>
      </c>
      <c r="DV97" s="5">
        <v>199</v>
      </c>
      <c r="DW97" s="5">
        <v>397</v>
      </c>
      <c r="DX97" s="5">
        <v>797</v>
      </c>
      <c r="DY97" s="5">
        <v>35087</v>
      </c>
      <c r="DZ97" s="5">
        <v>130552</v>
      </c>
      <c r="EA97" s="5">
        <v>51761706</v>
      </c>
      <c r="EB97" s="5">
        <v>29767</v>
      </c>
      <c r="EC97" s="5">
        <v>8676227</v>
      </c>
      <c r="ED97" s="5">
        <v>22095</v>
      </c>
      <c r="EE97" s="5">
        <v>-5903893</v>
      </c>
    </row>
    <row r="98" spans="1:135" ht="11.25">
      <c r="A98" s="6">
        <v>31000</v>
      </c>
      <c r="B98" s="5" t="s">
        <v>66</v>
      </c>
      <c r="C98" s="5">
        <v>31999</v>
      </c>
      <c r="D98" s="5">
        <v>598</v>
      </c>
      <c r="E98" s="5">
        <v>134645</v>
      </c>
      <c r="F98" s="5">
        <v>304</v>
      </c>
      <c r="G98" s="5">
        <v>912</v>
      </c>
      <c r="H98" s="5">
        <v>506</v>
      </c>
      <c r="I98" s="5">
        <v>581884</v>
      </c>
      <c r="J98" s="5">
        <v>0</v>
      </c>
      <c r="K98" s="5">
        <v>0</v>
      </c>
      <c r="L98" s="5">
        <v>0</v>
      </c>
      <c r="M98" s="5">
        <v>0</v>
      </c>
      <c r="N98" s="5">
        <v>199</v>
      </c>
      <c r="O98" s="5">
        <v>596030</v>
      </c>
      <c r="P98" s="5">
        <v>1</v>
      </c>
      <c r="Q98" s="5">
        <v>19</v>
      </c>
      <c r="R98" s="5">
        <v>0</v>
      </c>
      <c r="S98" s="5">
        <v>0</v>
      </c>
      <c r="T98" s="5">
        <v>0</v>
      </c>
      <c r="U98" s="5">
        <v>0</v>
      </c>
      <c r="V98" s="5">
        <v>601</v>
      </c>
      <c r="W98" s="5">
        <v>280308</v>
      </c>
      <c r="X98" s="5">
        <v>1</v>
      </c>
      <c r="Y98" s="5">
        <v>1323</v>
      </c>
      <c r="Z98" s="5">
        <v>1276</v>
      </c>
      <c r="AA98" s="5">
        <v>33352824</v>
      </c>
      <c r="AB98" s="5">
        <v>2590</v>
      </c>
      <c r="AC98" s="5">
        <v>248134</v>
      </c>
      <c r="AD98" s="5">
        <v>0</v>
      </c>
      <c r="AE98" s="5">
        <v>0</v>
      </c>
      <c r="AF98" s="5">
        <v>5183</v>
      </c>
      <c r="AG98" s="5">
        <v>38115633</v>
      </c>
      <c r="AH98" s="5">
        <v>13673</v>
      </c>
      <c r="AI98" s="5">
        <v>84413549</v>
      </c>
      <c r="AJ98" s="5">
        <v>46962</v>
      </c>
      <c r="AK98" s="5">
        <v>39144597</v>
      </c>
      <c r="AL98" s="5">
        <v>40552</v>
      </c>
      <c r="AM98" s="5">
        <v>64201143</v>
      </c>
      <c r="AN98" s="5">
        <v>18472</v>
      </c>
      <c r="AO98" s="5">
        <v>6778524</v>
      </c>
      <c r="AP98" s="5">
        <v>8210</v>
      </c>
      <c r="AQ98" s="5">
        <v>2332179</v>
      </c>
      <c r="AR98" s="5">
        <v>49568</v>
      </c>
      <c r="AS98" s="5">
        <v>112456444</v>
      </c>
      <c r="AT98" s="5">
        <v>38156</v>
      </c>
      <c r="AU98" s="5">
        <v>309640659</v>
      </c>
      <c r="AV98" s="5">
        <v>4927</v>
      </c>
      <c r="AW98" s="5">
        <v>7671707</v>
      </c>
      <c r="AX98" s="5">
        <v>38790</v>
      </c>
      <c r="AY98" s="5">
        <v>317312367</v>
      </c>
      <c r="AZ98" s="5">
        <v>37533</v>
      </c>
      <c r="BA98" s="5">
        <v>49249209</v>
      </c>
      <c r="BB98" s="5">
        <v>24038</v>
      </c>
      <c r="BC98" s="5">
        <v>13598844</v>
      </c>
      <c r="BD98" s="5">
        <v>314</v>
      </c>
      <c r="BE98" s="5">
        <v>237298898</v>
      </c>
      <c r="BF98" s="5">
        <v>40901</v>
      </c>
      <c r="BG98" s="5">
        <v>65816484</v>
      </c>
      <c r="BH98" s="5">
        <v>598</v>
      </c>
      <c r="BI98" s="5">
        <v>320754</v>
      </c>
      <c r="BJ98" s="5">
        <v>17101</v>
      </c>
      <c r="BK98" s="5">
        <v>71427407</v>
      </c>
      <c r="BL98" s="5">
        <v>54327</v>
      </c>
      <c r="BM98" s="5">
        <v>681172675</v>
      </c>
      <c r="BN98" s="5">
        <v>47578</v>
      </c>
      <c r="BO98" s="5">
        <v>36751009</v>
      </c>
      <c r="BP98" s="5">
        <v>203</v>
      </c>
      <c r="BQ98" s="5">
        <v>-43228</v>
      </c>
      <c r="BR98" s="5">
        <v>47493</v>
      </c>
      <c r="BS98" s="5">
        <v>597928722</v>
      </c>
      <c r="BT98" s="5">
        <v>118621</v>
      </c>
      <c r="BU98" s="5">
        <v>491124365</v>
      </c>
      <c r="BV98" s="5">
        <v>166115</v>
      </c>
      <c r="BW98" s="5">
        <v>1089053087</v>
      </c>
      <c r="BX98" s="5">
        <v>165301</v>
      </c>
      <c r="BY98" s="5">
        <v>4158807859</v>
      </c>
      <c r="BZ98" s="5">
        <v>165301</v>
      </c>
      <c r="CA98" s="5">
        <v>104862730</v>
      </c>
      <c r="CB98" s="5">
        <v>223812</v>
      </c>
      <c r="CC98" s="5">
        <v>16785944</v>
      </c>
      <c r="CD98" s="5">
        <v>0</v>
      </c>
      <c r="CE98" s="5">
        <v>14986</v>
      </c>
      <c r="CF98" s="5">
        <v>28505</v>
      </c>
      <c r="CG98" s="5">
        <v>2137867</v>
      </c>
      <c r="CH98" s="5">
        <v>116547</v>
      </c>
      <c r="CI98" s="5">
        <v>27388610</v>
      </c>
      <c r="CJ98" s="5">
        <v>164203</v>
      </c>
      <c r="CK98" s="5">
        <v>46249614</v>
      </c>
      <c r="CL98" s="5">
        <v>1204</v>
      </c>
      <c r="CM98" s="5">
        <v>338437</v>
      </c>
      <c r="CN98" s="5">
        <v>0</v>
      </c>
      <c r="CO98" s="5">
        <v>0</v>
      </c>
      <c r="CP98" s="5">
        <v>0</v>
      </c>
      <c r="CQ98" s="5">
        <v>0</v>
      </c>
      <c r="CR98" s="5">
        <v>1198</v>
      </c>
      <c r="CS98" s="5">
        <v>419989</v>
      </c>
      <c r="CT98" s="5">
        <v>208</v>
      </c>
      <c r="CU98" s="5">
        <v>115748</v>
      </c>
      <c r="CV98" s="5">
        <v>2609</v>
      </c>
      <c r="CW98" s="5">
        <v>874175</v>
      </c>
      <c r="CX98" s="5">
        <v>19247</v>
      </c>
      <c r="CY98" s="5">
        <v>1768709</v>
      </c>
      <c r="CZ98" s="5">
        <v>108419</v>
      </c>
      <c r="DA98" s="5">
        <v>68958636</v>
      </c>
      <c r="DB98" s="5">
        <v>0</v>
      </c>
      <c r="DC98" s="5">
        <v>0</v>
      </c>
      <c r="DD98" s="5">
        <v>0</v>
      </c>
      <c r="DE98" s="5">
        <v>0</v>
      </c>
      <c r="DF98" s="5">
        <v>4594</v>
      </c>
      <c r="DG98" s="5">
        <v>189657</v>
      </c>
      <c r="DH98" s="5">
        <v>109815</v>
      </c>
      <c r="DI98" s="5">
        <v>69148293</v>
      </c>
      <c r="DJ98" s="5">
        <v>146421</v>
      </c>
      <c r="DK98" s="5">
        <v>101450153</v>
      </c>
      <c r="DL98" s="5">
        <v>10724</v>
      </c>
      <c r="DM98" s="5">
        <v>9104670</v>
      </c>
      <c r="DN98" s="5">
        <v>1</v>
      </c>
      <c r="DO98" s="5">
        <v>95</v>
      </c>
      <c r="DP98" s="5">
        <v>8775</v>
      </c>
      <c r="DQ98" s="5">
        <v>-1880735</v>
      </c>
      <c r="DR98" s="5">
        <v>124677</v>
      </c>
      <c r="DS98" s="5">
        <v>51270628</v>
      </c>
      <c r="DT98" s="5">
        <v>4502</v>
      </c>
      <c r="DU98" s="5">
        <v>3250564</v>
      </c>
      <c r="DV98" s="5">
        <v>105</v>
      </c>
      <c r="DW98" s="5">
        <v>527</v>
      </c>
      <c r="DX98" s="5">
        <v>1700</v>
      </c>
      <c r="DY98" s="5">
        <v>29123</v>
      </c>
      <c r="DZ98" s="5">
        <v>121275</v>
      </c>
      <c r="EA98" s="5">
        <v>47990940</v>
      </c>
      <c r="EB98" s="5">
        <v>36233</v>
      </c>
      <c r="EC98" s="5">
        <v>8855908</v>
      </c>
      <c r="ED98" s="5">
        <v>25664</v>
      </c>
      <c r="EE98" s="5">
        <v>-5994630</v>
      </c>
    </row>
    <row r="99" spans="1:135" ht="11.25">
      <c r="A99" s="6">
        <v>32000</v>
      </c>
      <c r="B99" s="5" t="s">
        <v>66</v>
      </c>
      <c r="C99" s="5">
        <v>32999</v>
      </c>
      <c r="D99" s="5">
        <v>0</v>
      </c>
      <c r="E99" s="5">
        <v>0</v>
      </c>
      <c r="F99" s="5">
        <v>106</v>
      </c>
      <c r="G99" s="5">
        <v>691383</v>
      </c>
      <c r="H99" s="5">
        <v>598</v>
      </c>
      <c r="I99" s="5">
        <v>1062846</v>
      </c>
      <c r="J99" s="5">
        <v>0</v>
      </c>
      <c r="K99" s="5">
        <v>0</v>
      </c>
      <c r="L99" s="5">
        <v>1100</v>
      </c>
      <c r="M99" s="5">
        <v>5421029</v>
      </c>
      <c r="N99" s="5">
        <v>200</v>
      </c>
      <c r="O99" s="5">
        <v>183019</v>
      </c>
      <c r="P99" s="5">
        <v>0</v>
      </c>
      <c r="Q99" s="5">
        <v>0</v>
      </c>
      <c r="R99" s="5">
        <v>0</v>
      </c>
      <c r="S99" s="5">
        <v>0</v>
      </c>
      <c r="T99" s="5">
        <v>199</v>
      </c>
      <c r="U99" s="5">
        <v>180796</v>
      </c>
      <c r="V99" s="5">
        <v>2300</v>
      </c>
      <c r="W99" s="5">
        <v>2014485</v>
      </c>
      <c r="X99" s="5">
        <v>0</v>
      </c>
      <c r="Y99" s="5">
        <v>0</v>
      </c>
      <c r="Z99" s="5">
        <v>29</v>
      </c>
      <c r="AA99" s="5">
        <v>9760623</v>
      </c>
      <c r="AB99" s="5">
        <v>1500</v>
      </c>
      <c r="AC99" s="5">
        <v>193567</v>
      </c>
      <c r="AD99" s="5">
        <v>0</v>
      </c>
      <c r="AE99" s="5">
        <v>0</v>
      </c>
      <c r="AF99" s="5">
        <v>5724</v>
      </c>
      <c r="AG99" s="5">
        <v>19507748</v>
      </c>
      <c r="AH99" s="5">
        <v>10993</v>
      </c>
      <c r="AI99" s="5">
        <v>61732670</v>
      </c>
      <c r="AJ99" s="5">
        <v>39751</v>
      </c>
      <c r="AK99" s="5">
        <v>41593995</v>
      </c>
      <c r="AL99" s="5">
        <v>37847</v>
      </c>
      <c r="AM99" s="5">
        <v>54457122</v>
      </c>
      <c r="AN99" s="5">
        <v>12989</v>
      </c>
      <c r="AO99" s="5">
        <v>5559650</v>
      </c>
      <c r="AP99" s="5">
        <v>4209</v>
      </c>
      <c r="AQ99" s="5">
        <v>688395</v>
      </c>
      <c r="AR99" s="5">
        <v>44249</v>
      </c>
      <c r="AS99" s="5">
        <v>102299162</v>
      </c>
      <c r="AT99" s="5">
        <v>35552</v>
      </c>
      <c r="AU99" s="5">
        <v>285216119</v>
      </c>
      <c r="AV99" s="5">
        <v>5510</v>
      </c>
      <c r="AW99" s="5">
        <v>9601442</v>
      </c>
      <c r="AX99" s="5">
        <v>35554</v>
      </c>
      <c r="AY99" s="5">
        <v>294817561</v>
      </c>
      <c r="AZ99" s="5">
        <v>33757</v>
      </c>
      <c r="BA99" s="5">
        <v>44485322</v>
      </c>
      <c r="BB99" s="5">
        <v>22885</v>
      </c>
      <c r="BC99" s="5">
        <v>10807478</v>
      </c>
      <c r="BD99" s="5">
        <v>1017</v>
      </c>
      <c r="BE99" s="5">
        <v>10063490</v>
      </c>
      <c r="BF99" s="5">
        <v>36230</v>
      </c>
      <c r="BG99" s="5">
        <v>63285780</v>
      </c>
      <c r="BH99" s="5">
        <v>199</v>
      </c>
      <c r="BI99" s="5">
        <v>6250170</v>
      </c>
      <c r="BJ99" s="5">
        <v>10886</v>
      </c>
      <c r="BK99" s="5">
        <v>14631046</v>
      </c>
      <c r="BL99" s="5">
        <v>51133</v>
      </c>
      <c r="BM99" s="5">
        <v>593107533</v>
      </c>
      <c r="BN99" s="5">
        <v>42626</v>
      </c>
      <c r="BO99" s="5">
        <v>42248224</v>
      </c>
      <c r="BP99" s="5">
        <v>1194</v>
      </c>
      <c r="BQ99" s="5">
        <v>1432303</v>
      </c>
      <c r="BR99" s="5">
        <v>42739</v>
      </c>
      <c r="BS99" s="5">
        <v>511258091</v>
      </c>
      <c r="BT99" s="5">
        <v>99256</v>
      </c>
      <c r="BU99" s="5">
        <v>429420565</v>
      </c>
      <c r="BV99" s="5">
        <v>141995</v>
      </c>
      <c r="BW99" s="5">
        <v>940678656</v>
      </c>
      <c r="BX99" s="5">
        <v>141394</v>
      </c>
      <c r="BY99" s="5">
        <v>3679984285</v>
      </c>
      <c r="BZ99" s="5">
        <v>141394</v>
      </c>
      <c r="CA99" s="5">
        <v>93751011</v>
      </c>
      <c r="CB99" s="5">
        <v>193394</v>
      </c>
      <c r="CC99" s="5">
        <v>14504526</v>
      </c>
      <c r="CD99" s="5">
        <v>200</v>
      </c>
      <c r="CE99" s="5">
        <v>14986</v>
      </c>
      <c r="CF99" s="5">
        <v>34669</v>
      </c>
      <c r="CG99" s="5">
        <v>2600237</v>
      </c>
      <c r="CH99" s="5">
        <v>122212</v>
      </c>
      <c r="CI99" s="5">
        <v>28719955</v>
      </c>
      <c r="CJ99" s="5">
        <v>138700</v>
      </c>
      <c r="CK99" s="5">
        <v>45393187</v>
      </c>
      <c r="CL99" s="5">
        <v>598</v>
      </c>
      <c r="CM99" s="5">
        <v>149605</v>
      </c>
      <c r="CN99" s="5">
        <v>0</v>
      </c>
      <c r="CO99" s="5">
        <v>0</v>
      </c>
      <c r="CP99" s="5">
        <v>0</v>
      </c>
      <c r="CQ99" s="5">
        <v>0</v>
      </c>
      <c r="CR99" s="5">
        <v>305</v>
      </c>
      <c r="CS99" s="5">
        <v>5362</v>
      </c>
      <c r="CT99" s="5">
        <v>703</v>
      </c>
      <c r="CU99" s="5">
        <v>107274</v>
      </c>
      <c r="CV99" s="5">
        <v>1608</v>
      </c>
      <c r="CW99" s="5">
        <v>262242</v>
      </c>
      <c r="CX99" s="5">
        <v>13569</v>
      </c>
      <c r="CY99" s="5">
        <v>1349307</v>
      </c>
      <c r="CZ99" s="5">
        <v>95187</v>
      </c>
      <c r="DA99" s="5">
        <v>59940011</v>
      </c>
      <c r="DB99" s="5">
        <v>0</v>
      </c>
      <c r="DC99" s="5">
        <v>0</v>
      </c>
      <c r="DD99" s="5">
        <v>1</v>
      </c>
      <c r="DE99" s="5">
        <v>140866</v>
      </c>
      <c r="DF99" s="5">
        <v>2195</v>
      </c>
      <c r="DG99" s="5">
        <v>116893</v>
      </c>
      <c r="DH99" s="5">
        <v>95788</v>
      </c>
      <c r="DI99" s="5">
        <v>60197771</v>
      </c>
      <c r="DJ99" s="5">
        <v>123377</v>
      </c>
      <c r="DK99" s="5">
        <v>83955437</v>
      </c>
      <c r="DL99" s="5">
        <v>13005</v>
      </c>
      <c r="DM99" s="5">
        <v>14202401</v>
      </c>
      <c r="DN99" s="5">
        <v>0</v>
      </c>
      <c r="DO99" s="5">
        <v>0</v>
      </c>
      <c r="DP99" s="5">
        <v>10279</v>
      </c>
      <c r="DQ99" s="5">
        <v>-2583043</v>
      </c>
      <c r="DR99" s="5">
        <v>103841</v>
      </c>
      <c r="DS99" s="5">
        <v>47028930</v>
      </c>
      <c r="DT99" s="5">
        <v>3398</v>
      </c>
      <c r="DU99" s="5">
        <v>1617960</v>
      </c>
      <c r="DV99" s="5">
        <v>398</v>
      </c>
      <c r="DW99" s="5">
        <v>998</v>
      </c>
      <c r="DX99" s="5">
        <v>4587</v>
      </c>
      <c r="DY99" s="5">
        <v>117490</v>
      </c>
      <c r="DZ99" s="5">
        <v>100150</v>
      </c>
      <c r="EA99" s="5">
        <v>45298277</v>
      </c>
      <c r="EB99" s="5">
        <v>31050</v>
      </c>
      <c r="EC99" s="5">
        <v>7772956</v>
      </c>
      <c r="ED99" s="5">
        <v>23676</v>
      </c>
      <c r="EE99" s="5">
        <v>-5432847</v>
      </c>
    </row>
    <row r="100" spans="1:135" ht="11.25">
      <c r="A100" s="6">
        <v>33000</v>
      </c>
      <c r="B100" s="5" t="s">
        <v>66</v>
      </c>
      <c r="C100" s="5">
        <v>33999</v>
      </c>
      <c r="D100" s="5">
        <v>0</v>
      </c>
      <c r="E100" s="5">
        <v>0</v>
      </c>
      <c r="F100" s="5">
        <v>306</v>
      </c>
      <c r="G100" s="5">
        <v>312602</v>
      </c>
      <c r="H100" s="5">
        <v>504</v>
      </c>
      <c r="I100" s="5">
        <v>334686</v>
      </c>
      <c r="J100" s="5">
        <v>0</v>
      </c>
      <c r="K100" s="5">
        <v>0</v>
      </c>
      <c r="L100" s="5">
        <v>10</v>
      </c>
      <c r="M100" s="5">
        <v>47984</v>
      </c>
      <c r="N100" s="5">
        <v>701</v>
      </c>
      <c r="O100" s="5">
        <v>2282395</v>
      </c>
      <c r="P100" s="5">
        <v>200</v>
      </c>
      <c r="Q100" s="5">
        <v>595640</v>
      </c>
      <c r="R100" s="5">
        <v>7</v>
      </c>
      <c r="S100" s="5">
        <v>85802</v>
      </c>
      <c r="T100" s="5">
        <v>0</v>
      </c>
      <c r="U100" s="5">
        <v>0</v>
      </c>
      <c r="V100" s="5">
        <v>2622</v>
      </c>
      <c r="W100" s="5">
        <v>4862150</v>
      </c>
      <c r="X100" s="5">
        <v>0</v>
      </c>
      <c r="Y100" s="5">
        <v>0</v>
      </c>
      <c r="Z100" s="5">
        <v>98</v>
      </c>
      <c r="AA100" s="5">
        <v>16699346</v>
      </c>
      <c r="AB100" s="5">
        <v>505</v>
      </c>
      <c r="AC100" s="5">
        <v>201719</v>
      </c>
      <c r="AD100" s="5">
        <v>0</v>
      </c>
      <c r="AE100" s="5">
        <v>0</v>
      </c>
      <c r="AF100" s="5">
        <v>4317</v>
      </c>
      <c r="AG100" s="5">
        <v>25422324</v>
      </c>
      <c r="AH100" s="5">
        <v>15629</v>
      </c>
      <c r="AI100" s="5">
        <v>76485263</v>
      </c>
      <c r="AJ100" s="5">
        <v>43881</v>
      </c>
      <c r="AK100" s="5">
        <v>50736025</v>
      </c>
      <c r="AL100" s="5">
        <v>37681</v>
      </c>
      <c r="AM100" s="5">
        <v>66818385</v>
      </c>
      <c r="AN100" s="5">
        <v>18178</v>
      </c>
      <c r="AO100" s="5">
        <v>6492597</v>
      </c>
      <c r="AP100" s="5">
        <v>7303</v>
      </c>
      <c r="AQ100" s="5">
        <v>1833669</v>
      </c>
      <c r="AR100" s="5">
        <v>50686</v>
      </c>
      <c r="AS100" s="5">
        <v>125880677</v>
      </c>
      <c r="AT100" s="5">
        <v>36083</v>
      </c>
      <c r="AU100" s="5">
        <v>322444318</v>
      </c>
      <c r="AV100" s="5">
        <v>4228</v>
      </c>
      <c r="AW100" s="5">
        <v>10533202</v>
      </c>
      <c r="AX100" s="5">
        <v>37091</v>
      </c>
      <c r="AY100" s="5">
        <v>332977519</v>
      </c>
      <c r="AZ100" s="5">
        <v>40964</v>
      </c>
      <c r="BA100" s="5">
        <v>72614670</v>
      </c>
      <c r="BB100" s="5">
        <v>31687</v>
      </c>
      <c r="BC100" s="5">
        <v>15841586</v>
      </c>
      <c r="BD100" s="5">
        <v>61</v>
      </c>
      <c r="BE100" s="5">
        <v>332868</v>
      </c>
      <c r="BF100" s="5">
        <v>45899</v>
      </c>
      <c r="BG100" s="5">
        <v>84981362</v>
      </c>
      <c r="BH100" s="5">
        <v>0</v>
      </c>
      <c r="BI100" s="5">
        <v>0</v>
      </c>
      <c r="BJ100" s="5">
        <v>20241</v>
      </c>
      <c r="BK100" s="5">
        <v>101489204</v>
      </c>
      <c r="BL100" s="5">
        <v>55360</v>
      </c>
      <c r="BM100" s="5">
        <v>743981402</v>
      </c>
      <c r="BN100" s="5">
        <v>47556</v>
      </c>
      <c r="BO100" s="5">
        <v>50756886</v>
      </c>
      <c r="BP100" s="5">
        <v>906</v>
      </c>
      <c r="BQ100" s="5">
        <v>-257864</v>
      </c>
      <c r="BR100" s="5">
        <v>50553</v>
      </c>
      <c r="BS100" s="5">
        <v>670320874</v>
      </c>
      <c r="BT100" s="5">
        <v>111657</v>
      </c>
      <c r="BU100" s="5">
        <v>492343892</v>
      </c>
      <c r="BV100" s="5">
        <v>162211</v>
      </c>
      <c r="BW100" s="5">
        <v>1162664766</v>
      </c>
      <c r="BX100" s="5">
        <v>160486</v>
      </c>
      <c r="BY100" s="5">
        <v>4286084348</v>
      </c>
      <c r="BZ100" s="5">
        <v>160486</v>
      </c>
      <c r="CA100" s="5">
        <v>109821291</v>
      </c>
      <c r="CB100" s="5">
        <v>218718</v>
      </c>
      <c r="CC100" s="5">
        <v>16403882</v>
      </c>
      <c r="CD100" s="5">
        <v>1197</v>
      </c>
      <c r="CE100" s="5">
        <v>104655</v>
      </c>
      <c r="CF100" s="5">
        <v>29559</v>
      </c>
      <c r="CG100" s="5">
        <v>2216876</v>
      </c>
      <c r="CH100" s="5">
        <v>154962</v>
      </c>
      <c r="CI100" s="5">
        <v>36415991</v>
      </c>
      <c r="CJ100" s="5">
        <v>162208</v>
      </c>
      <c r="CK100" s="5">
        <v>55140764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502</v>
      </c>
      <c r="CS100" s="5">
        <v>7535</v>
      </c>
      <c r="CT100" s="5">
        <v>113</v>
      </c>
      <c r="CU100" s="5">
        <v>20518</v>
      </c>
      <c r="CV100" s="5">
        <v>615</v>
      </c>
      <c r="CW100" s="5">
        <v>28054</v>
      </c>
      <c r="CX100" s="5">
        <v>17160</v>
      </c>
      <c r="CY100" s="5">
        <v>1938283</v>
      </c>
      <c r="CZ100" s="5">
        <v>108020</v>
      </c>
      <c r="DA100" s="5">
        <v>68542027</v>
      </c>
      <c r="DB100" s="5">
        <v>0</v>
      </c>
      <c r="DC100" s="5">
        <v>0</v>
      </c>
      <c r="DD100" s="5">
        <v>7</v>
      </c>
      <c r="DE100" s="5">
        <v>4050</v>
      </c>
      <c r="DF100" s="5">
        <v>2591</v>
      </c>
      <c r="DG100" s="5">
        <v>161165</v>
      </c>
      <c r="DH100" s="5">
        <v>108027</v>
      </c>
      <c r="DI100" s="5">
        <v>68707242</v>
      </c>
      <c r="DJ100" s="5">
        <v>141756</v>
      </c>
      <c r="DK100" s="5">
        <v>107817403</v>
      </c>
      <c r="DL100" s="5">
        <v>14090</v>
      </c>
      <c r="DM100" s="5">
        <v>8460032</v>
      </c>
      <c r="DN100" s="5">
        <v>0</v>
      </c>
      <c r="DO100" s="5">
        <v>0</v>
      </c>
      <c r="DP100" s="5">
        <v>13266</v>
      </c>
      <c r="DQ100" s="5">
        <v>-4538028</v>
      </c>
      <c r="DR100" s="5">
        <v>119495</v>
      </c>
      <c r="DS100" s="5">
        <v>56790510</v>
      </c>
      <c r="DT100" s="5">
        <v>5598</v>
      </c>
      <c r="DU100" s="5">
        <v>1178419</v>
      </c>
      <c r="DV100" s="5">
        <v>0</v>
      </c>
      <c r="DW100" s="5">
        <v>0</v>
      </c>
      <c r="DX100" s="5">
        <v>1496</v>
      </c>
      <c r="DY100" s="5">
        <v>16156</v>
      </c>
      <c r="DZ100" s="5">
        <v>116496</v>
      </c>
      <c r="EA100" s="5">
        <v>55597949</v>
      </c>
      <c r="EB100" s="5">
        <v>35514</v>
      </c>
      <c r="EC100" s="5">
        <v>7645175</v>
      </c>
      <c r="ED100" s="5">
        <v>27745</v>
      </c>
      <c r="EE100" s="5">
        <v>-5638827</v>
      </c>
    </row>
    <row r="101" spans="1:135" ht="11.25">
      <c r="A101" s="6">
        <v>34000</v>
      </c>
      <c r="B101" s="5" t="s">
        <v>66</v>
      </c>
      <c r="C101" s="5">
        <v>34999</v>
      </c>
      <c r="D101" s="5">
        <v>397</v>
      </c>
      <c r="E101" s="5">
        <v>7302958</v>
      </c>
      <c r="F101" s="5">
        <v>503</v>
      </c>
      <c r="G101" s="5">
        <v>26311</v>
      </c>
      <c r="H101" s="5">
        <v>397</v>
      </c>
      <c r="I101" s="5">
        <v>12119</v>
      </c>
      <c r="J101" s="5">
        <v>0</v>
      </c>
      <c r="K101" s="5">
        <v>0</v>
      </c>
      <c r="L101" s="5">
        <v>701</v>
      </c>
      <c r="M101" s="5">
        <v>1377921</v>
      </c>
      <c r="N101" s="5">
        <v>210</v>
      </c>
      <c r="O101" s="5">
        <v>514431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2599</v>
      </c>
      <c r="W101" s="5">
        <v>1991100</v>
      </c>
      <c r="X101" s="5">
        <v>1</v>
      </c>
      <c r="Y101" s="5">
        <v>54</v>
      </c>
      <c r="Z101" s="5">
        <v>2241</v>
      </c>
      <c r="AA101" s="5">
        <v>42035428</v>
      </c>
      <c r="AB101" s="5">
        <v>503</v>
      </c>
      <c r="AC101" s="5">
        <v>257050</v>
      </c>
      <c r="AD101" s="5">
        <v>0</v>
      </c>
      <c r="AE101" s="5">
        <v>0</v>
      </c>
      <c r="AF101" s="5">
        <v>5749</v>
      </c>
      <c r="AG101" s="5">
        <v>52529754</v>
      </c>
      <c r="AH101" s="5">
        <v>14681</v>
      </c>
      <c r="AI101" s="5">
        <v>80777318</v>
      </c>
      <c r="AJ101" s="5">
        <v>47420</v>
      </c>
      <c r="AK101" s="5">
        <v>55467592</v>
      </c>
      <c r="AL101" s="5">
        <v>41014</v>
      </c>
      <c r="AM101" s="5">
        <v>63332675</v>
      </c>
      <c r="AN101" s="5">
        <v>24966</v>
      </c>
      <c r="AO101" s="5">
        <v>7338952</v>
      </c>
      <c r="AP101" s="5">
        <v>6181</v>
      </c>
      <c r="AQ101" s="5">
        <v>1791569</v>
      </c>
      <c r="AR101" s="5">
        <v>51523</v>
      </c>
      <c r="AS101" s="5">
        <v>127930788</v>
      </c>
      <c r="AT101" s="5">
        <v>36449</v>
      </c>
      <c r="AU101" s="5">
        <v>317581340</v>
      </c>
      <c r="AV101" s="5">
        <v>3010</v>
      </c>
      <c r="AW101" s="5">
        <v>2626569</v>
      </c>
      <c r="AX101" s="5">
        <v>36657</v>
      </c>
      <c r="AY101" s="5">
        <v>320207908</v>
      </c>
      <c r="AZ101" s="5">
        <v>40347</v>
      </c>
      <c r="BA101" s="5">
        <v>49007626</v>
      </c>
      <c r="BB101" s="5">
        <v>30545</v>
      </c>
      <c r="BC101" s="5">
        <v>16979612</v>
      </c>
      <c r="BD101" s="5">
        <v>1017</v>
      </c>
      <c r="BE101" s="5">
        <v>4442708</v>
      </c>
      <c r="BF101" s="5">
        <v>43703</v>
      </c>
      <c r="BG101" s="5">
        <v>60092702</v>
      </c>
      <c r="BH101" s="5">
        <v>0</v>
      </c>
      <c r="BI101" s="5">
        <v>0</v>
      </c>
      <c r="BJ101" s="5">
        <v>18373</v>
      </c>
      <c r="BK101" s="5">
        <v>89292794</v>
      </c>
      <c r="BL101" s="5">
        <v>61695</v>
      </c>
      <c r="BM101" s="5">
        <v>734359969</v>
      </c>
      <c r="BN101" s="5">
        <v>47030</v>
      </c>
      <c r="BO101" s="5">
        <v>54468755</v>
      </c>
      <c r="BP101" s="5">
        <v>705</v>
      </c>
      <c r="BQ101" s="5">
        <v>-5014644</v>
      </c>
      <c r="BR101" s="5">
        <v>48813</v>
      </c>
      <c r="BS101" s="5">
        <v>612628576</v>
      </c>
      <c r="BT101" s="5">
        <v>97390</v>
      </c>
      <c r="BU101" s="5">
        <v>404052432</v>
      </c>
      <c r="BV101" s="5">
        <v>146203</v>
      </c>
      <c r="BW101" s="5">
        <v>1016681007</v>
      </c>
      <c r="BX101" s="5">
        <v>145005</v>
      </c>
      <c r="BY101" s="5">
        <v>4030556811</v>
      </c>
      <c r="BZ101" s="5">
        <v>145005</v>
      </c>
      <c r="CA101" s="5">
        <v>112769450</v>
      </c>
      <c r="CB101" s="5">
        <v>195850</v>
      </c>
      <c r="CC101" s="5">
        <v>14688760</v>
      </c>
      <c r="CD101" s="5">
        <v>0</v>
      </c>
      <c r="CE101" s="5">
        <v>0</v>
      </c>
      <c r="CF101" s="5">
        <v>25875</v>
      </c>
      <c r="CG101" s="5">
        <v>1940600</v>
      </c>
      <c r="CH101" s="5">
        <v>115113</v>
      </c>
      <c r="CI101" s="5">
        <v>27051717</v>
      </c>
      <c r="CJ101" s="5">
        <v>144502</v>
      </c>
      <c r="CK101" s="5">
        <v>43679931</v>
      </c>
      <c r="CL101" s="5">
        <v>598</v>
      </c>
      <c r="CM101" s="5">
        <v>299211</v>
      </c>
      <c r="CN101" s="5">
        <v>0</v>
      </c>
      <c r="CO101" s="5">
        <v>0</v>
      </c>
      <c r="CP101" s="5">
        <v>0</v>
      </c>
      <c r="CQ101" s="5">
        <v>0</v>
      </c>
      <c r="CR101" s="5">
        <v>305</v>
      </c>
      <c r="CS101" s="5">
        <v>12011</v>
      </c>
      <c r="CT101" s="5">
        <v>9</v>
      </c>
      <c r="CU101" s="5">
        <v>229</v>
      </c>
      <c r="CV101" s="5">
        <v>912</v>
      </c>
      <c r="CW101" s="5">
        <v>311450</v>
      </c>
      <c r="CX101" s="5">
        <v>8279</v>
      </c>
      <c r="CY101" s="5">
        <v>993509</v>
      </c>
      <c r="CZ101" s="5">
        <v>102121</v>
      </c>
      <c r="DA101" s="5">
        <v>79499280</v>
      </c>
      <c r="DB101" s="5">
        <v>0</v>
      </c>
      <c r="DC101" s="5">
        <v>0</v>
      </c>
      <c r="DD101" s="5">
        <v>0</v>
      </c>
      <c r="DE101" s="5">
        <v>0</v>
      </c>
      <c r="DF101" s="5">
        <v>5386</v>
      </c>
      <c r="DG101" s="5">
        <v>411930</v>
      </c>
      <c r="DH101" s="5">
        <v>104117</v>
      </c>
      <c r="DI101" s="5">
        <v>79911208</v>
      </c>
      <c r="DJ101" s="5">
        <v>129244</v>
      </c>
      <c r="DK101" s="5">
        <v>111685330</v>
      </c>
      <c r="DL101" s="5">
        <v>10896</v>
      </c>
      <c r="DM101" s="5">
        <v>11219996</v>
      </c>
      <c r="DN101" s="5">
        <v>0</v>
      </c>
      <c r="DO101" s="5">
        <v>0</v>
      </c>
      <c r="DP101" s="5">
        <v>8576</v>
      </c>
      <c r="DQ101" s="5">
        <v>-3046623</v>
      </c>
      <c r="DR101" s="5">
        <v>112112</v>
      </c>
      <c r="DS101" s="5">
        <v>52549626</v>
      </c>
      <c r="DT101" s="5">
        <v>5295</v>
      </c>
      <c r="DU101" s="5">
        <v>2098299</v>
      </c>
      <c r="DV101" s="5">
        <v>0</v>
      </c>
      <c r="DW101" s="5">
        <v>0</v>
      </c>
      <c r="DX101" s="5">
        <v>2097</v>
      </c>
      <c r="DY101" s="5">
        <v>30735</v>
      </c>
      <c r="DZ101" s="5">
        <v>108915</v>
      </c>
      <c r="EA101" s="5">
        <v>50427078</v>
      </c>
      <c r="EB101" s="5">
        <v>28912</v>
      </c>
      <c r="EC101" s="5">
        <v>7415840</v>
      </c>
      <c r="ED101" s="5">
        <v>18942</v>
      </c>
      <c r="EE101" s="5">
        <v>-5399329</v>
      </c>
    </row>
    <row r="102" spans="1:135" ht="11.25">
      <c r="A102" s="6">
        <v>35000</v>
      </c>
      <c r="B102" s="5" t="s">
        <v>66</v>
      </c>
      <c r="C102" s="5">
        <v>35999</v>
      </c>
      <c r="D102" s="5">
        <v>598</v>
      </c>
      <c r="E102" s="5">
        <v>21371409</v>
      </c>
      <c r="F102" s="5">
        <v>1101</v>
      </c>
      <c r="G102" s="5">
        <v>1141076</v>
      </c>
      <c r="H102" s="5">
        <v>703</v>
      </c>
      <c r="I102" s="5">
        <v>356394</v>
      </c>
      <c r="J102" s="5">
        <v>0</v>
      </c>
      <c r="K102" s="5">
        <v>0</v>
      </c>
      <c r="L102" s="5">
        <v>598</v>
      </c>
      <c r="M102" s="5">
        <v>25134</v>
      </c>
      <c r="N102" s="5">
        <v>105</v>
      </c>
      <c r="O102" s="5">
        <v>3692</v>
      </c>
      <c r="P102" s="5">
        <v>199</v>
      </c>
      <c r="Q102" s="5">
        <v>1192</v>
      </c>
      <c r="R102" s="5">
        <v>0</v>
      </c>
      <c r="S102" s="5">
        <v>0</v>
      </c>
      <c r="T102" s="5">
        <v>200</v>
      </c>
      <c r="U102" s="5">
        <v>200</v>
      </c>
      <c r="V102" s="5">
        <v>701</v>
      </c>
      <c r="W102" s="5">
        <v>454937</v>
      </c>
      <c r="X102" s="5">
        <v>0</v>
      </c>
      <c r="Y102" s="5">
        <v>0</v>
      </c>
      <c r="Z102" s="5">
        <v>607</v>
      </c>
      <c r="AA102" s="5">
        <v>21454711</v>
      </c>
      <c r="AB102" s="5">
        <v>1396</v>
      </c>
      <c r="AC102" s="5">
        <v>477367</v>
      </c>
      <c r="AD102" s="5">
        <v>0</v>
      </c>
      <c r="AE102" s="5">
        <v>0</v>
      </c>
      <c r="AF102" s="5">
        <v>4110</v>
      </c>
      <c r="AG102" s="5">
        <v>23553654</v>
      </c>
      <c r="AH102" s="5">
        <v>15783</v>
      </c>
      <c r="AI102" s="5">
        <v>149904072</v>
      </c>
      <c r="AJ102" s="5">
        <v>49900</v>
      </c>
      <c r="AK102" s="5">
        <v>53012927</v>
      </c>
      <c r="AL102" s="5">
        <v>43017</v>
      </c>
      <c r="AM102" s="5">
        <v>69120579</v>
      </c>
      <c r="AN102" s="5">
        <v>21056</v>
      </c>
      <c r="AO102" s="5">
        <v>7623023</v>
      </c>
      <c r="AP102" s="5">
        <v>7294</v>
      </c>
      <c r="AQ102" s="5">
        <v>1896556</v>
      </c>
      <c r="AR102" s="5">
        <v>51812</v>
      </c>
      <c r="AS102" s="5">
        <v>131653083</v>
      </c>
      <c r="AT102" s="5">
        <v>40418</v>
      </c>
      <c r="AU102" s="5">
        <v>321859766</v>
      </c>
      <c r="AV102" s="5">
        <v>3699</v>
      </c>
      <c r="AW102" s="5">
        <v>2658540</v>
      </c>
      <c r="AX102" s="5">
        <v>40818</v>
      </c>
      <c r="AY102" s="5">
        <v>324518306</v>
      </c>
      <c r="AZ102" s="5">
        <v>43230</v>
      </c>
      <c r="BA102" s="5">
        <v>70848932</v>
      </c>
      <c r="BB102" s="5">
        <v>29234</v>
      </c>
      <c r="BC102" s="5">
        <v>19942656</v>
      </c>
      <c r="BD102" s="5">
        <v>799</v>
      </c>
      <c r="BE102" s="5">
        <v>1452351</v>
      </c>
      <c r="BF102" s="5">
        <v>47709</v>
      </c>
      <c r="BG102" s="5">
        <v>92164719</v>
      </c>
      <c r="BH102" s="5">
        <v>0</v>
      </c>
      <c r="BI102" s="5">
        <v>0</v>
      </c>
      <c r="BJ102" s="5">
        <v>17175</v>
      </c>
      <c r="BK102" s="5">
        <v>72424969</v>
      </c>
      <c r="BL102" s="5">
        <v>59902</v>
      </c>
      <c r="BM102" s="5">
        <v>825379244</v>
      </c>
      <c r="BN102" s="5">
        <v>53593</v>
      </c>
      <c r="BO102" s="5">
        <v>55664259</v>
      </c>
      <c r="BP102" s="5">
        <v>798</v>
      </c>
      <c r="BQ102" s="5">
        <v>2446344</v>
      </c>
      <c r="BR102" s="5">
        <v>52714</v>
      </c>
      <c r="BS102" s="5">
        <v>741607236</v>
      </c>
      <c r="BT102" s="5">
        <v>105131</v>
      </c>
      <c r="BU102" s="5">
        <v>432490748</v>
      </c>
      <c r="BV102" s="5">
        <v>157846</v>
      </c>
      <c r="BW102" s="5">
        <v>1174097984</v>
      </c>
      <c r="BX102" s="5">
        <v>156235</v>
      </c>
      <c r="BY102" s="5">
        <v>4485654043</v>
      </c>
      <c r="BZ102" s="5">
        <v>156235</v>
      </c>
      <c r="CA102" s="5">
        <v>129762574</v>
      </c>
      <c r="CB102" s="5">
        <v>213462</v>
      </c>
      <c r="CC102" s="5">
        <v>16009675</v>
      </c>
      <c r="CD102" s="5">
        <v>1001</v>
      </c>
      <c r="CE102" s="5">
        <v>90007</v>
      </c>
      <c r="CF102" s="5">
        <v>28948</v>
      </c>
      <c r="CG102" s="5">
        <v>2171136</v>
      </c>
      <c r="CH102" s="5">
        <v>114351</v>
      </c>
      <c r="CI102" s="5">
        <v>26872319</v>
      </c>
      <c r="CJ102" s="5">
        <v>157433</v>
      </c>
      <c r="CK102" s="5">
        <v>44985714</v>
      </c>
      <c r="CL102" s="5">
        <v>1994</v>
      </c>
      <c r="CM102" s="5">
        <v>632206</v>
      </c>
      <c r="CN102" s="5">
        <v>0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1</v>
      </c>
      <c r="CU102" s="5">
        <v>375</v>
      </c>
      <c r="CV102" s="5">
        <v>1995</v>
      </c>
      <c r="CW102" s="5">
        <v>632581</v>
      </c>
      <c r="CX102" s="5">
        <v>18955</v>
      </c>
      <c r="CY102" s="5">
        <v>1800616</v>
      </c>
      <c r="CZ102" s="5">
        <v>117723</v>
      </c>
      <c r="DA102" s="5">
        <v>92056573</v>
      </c>
      <c r="DB102" s="5">
        <v>0</v>
      </c>
      <c r="DC102" s="5">
        <v>0</v>
      </c>
      <c r="DD102" s="5">
        <v>0</v>
      </c>
      <c r="DE102" s="5">
        <v>0</v>
      </c>
      <c r="DF102" s="5">
        <v>4793</v>
      </c>
      <c r="DG102" s="5">
        <v>375355</v>
      </c>
      <c r="DH102" s="5">
        <v>118321</v>
      </c>
      <c r="DI102" s="5">
        <v>92431928</v>
      </c>
      <c r="DJ102" s="5">
        <v>141989</v>
      </c>
      <c r="DK102" s="5">
        <v>127034224</v>
      </c>
      <c r="DL102" s="5">
        <v>12034</v>
      </c>
      <c r="DM102" s="5">
        <v>8889761</v>
      </c>
      <c r="DN102" s="5">
        <v>0</v>
      </c>
      <c r="DO102" s="5">
        <v>0</v>
      </c>
      <c r="DP102" s="5">
        <v>13269</v>
      </c>
      <c r="DQ102" s="5">
        <v>-4440728</v>
      </c>
      <c r="DR102" s="5">
        <v>114208</v>
      </c>
      <c r="DS102" s="5">
        <v>58030052</v>
      </c>
      <c r="DT102" s="5">
        <v>5384</v>
      </c>
      <c r="DU102" s="5">
        <v>1843230</v>
      </c>
      <c r="DV102" s="5">
        <v>0</v>
      </c>
      <c r="DW102" s="5">
        <v>0</v>
      </c>
      <c r="DX102" s="5">
        <v>797</v>
      </c>
      <c r="DY102" s="5">
        <v>19509</v>
      </c>
      <c r="DZ102" s="5">
        <v>111226</v>
      </c>
      <c r="EA102" s="5">
        <v>56167313</v>
      </c>
      <c r="EB102" s="5">
        <v>40723</v>
      </c>
      <c r="EC102" s="5">
        <v>10315778</v>
      </c>
      <c r="ED102" s="5">
        <v>31553</v>
      </c>
      <c r="EE102" s="5">
        <v>-7720522</v>
      </c>
    </row>
    <row r="103" spans="1:135" ht="11.25">
      <c r="A103" s="6">
        <v>36000</v>
      </c>
      <c r="B103" s="5" t="s">
        <v>66</v>
      </c>
      <c r="C103" s="5">
        <v>36999</v>
      </c>
      <c r="D103" s="5">
        <v>0</v>
      </c>
      <c r="E103" s="5">
        <v>0</v>
      </c>
      <c r="F103" s="5">
        <v>1101</v>
      </c>
      <c r="G103" s="5">
        <v>228464</v>
      </c>
      <c r="H103" s="5">
        <v>810</v>
      </c>
      <c r="I103" s="5">
        <v>233977</v>
      </c>
      <c r="J103" s="5">
        <v>0</v>
      </c>
      <c r="K103" s="5">
        <v>0</v>
      </c>
      <c r="L103" s="5">
        <v>598</v>
      </c>
      <c r="M103" s="5">
        <v>1753374</v>
      </c>
      <c r="N103" s="5">
        <v>2</v>
      </c>
      <c r="O103" s="5">
        <v>3604</v>
      </c>
      <c r="P103" s="5">
        <v>2</v>
      </c>
      <c r="Q103" s="5">
        <v>12</v>
      </c>
      <c r="R103" s="5">
        <v>0</v>
      </c>
      <c r="S103" s="5">
        <v>0</v>
      </c>
      <c r="T103" s="5">
        <v>0</v>
      </c>
      <c r="U103" s="5">
        <v>0</v>
      </c>
      <c r="V103" s="5">
        <v>1214</v>
      </c>
      <c r="W103" s="5">
        <v>3126586</v>
      </c>
      <c r="X103" s="5">
        <v>0</v>
      </c>
      <c r="Y103" s="5">
        <v>0</v>
      </c>
      <c r="Z103" s="5">
        <v>712</v>
      </c>
      <c r="AA103" s="5">
        <v>21534842</v>
      </c>
      <c r="AB103" s="5">
        <v>835</v>
      </c>
      <c r="AC103" s="5">
        <v>572876</v>
      </c>
      <c r="AD103" s="5">
        <v>0</v>
      </c>
      <c r="AE103" s="5">
        <v>0</v>
      </c>
      <c r="AF103" s="5">
        <v>4540</v>
      </c>
      <c r="AG103" s="5">
        <v>27453736</v>
      </c>
      <c r="AH103" s="5">
        <v>13033</v>
      </c>
      <c r="AI103" s="5">
        <v>60751459</v>
      </c>
      <c r="AJ103" s="5">
        <v>49314</v>
      </c>
      <c r="AK103" s="5">
        <v>55958816</v>
      </c>
      <c r="AL103" s="5">
        <v>46947</v>
      </c>
      <c r="AM103" s="5">
        <v>78925126</v>
      </c>
      <c r="AN103" s="5">
        <v>23136</v>
      </c>
      <c r="AO103" s="5">
        <v>7213519</v>
      </c>
      <c r="AP103" s="5">
        <v>8933</v>
      </c>
      <c r="AQ103" s="5">
        <v>3340563</v>
      </c>
      <c r="AR103" s="5">
        <v>53639</v>
      </c>
      <c r="AS103" s="5">
        <v>145438024</v>
      </c>
      <c r="AT103" s="5">
        <v>42966</v>
      </c>
      <c r="AU103" s="5">
        <v>355597556</v>
      </c>
      <c r="AV103" s="5">
        <v>5124</v>
      </c>
      <c r="AW103" s="5">
        <v>6399360</v>
      </c>
      <c r="AX103" s="5">
        <v>43566</v>
      </c>
      <c r="AY103" s="5">
        <v>361996914</v>
      </c>
      <c r="AZ103" s="5">
        <v>45350</v>
      </c>
      <c r="BA103" s="5">
        <v>62801605</v>
      </c>
      <c r="BB103" s="5">
        <v>30339</v>
      </c>
      <c r="BC103" s="5">
        <v>15609496</v>
      </c>
      <c r="BD103" s="5">
        <v>919</v>
      </c>
      <c r="BE103" s="5">
        <v>10018267</v>
      </c>
      <c r="BF103" s="5">
        <v>48404</v>
      </c>
      <c r="BG103" s="5">
        <v>81521391</v>
      </c>
      <c r="BH103" s="5">
        <v>0</v>
      </c>
      <c r="BI103" s="5">
        <v>0</v>
      </c>
      <c r="BJ103" s="5">
        <v>15638</v>
      </c>
      <c r="BK103" s="5">
        <v>53923591</v>
      </c>
      <c r="BL103" s="5">
        <v>59434</v>
      </c>
      <c r="BM103" s="5">
        <v>738683962</v>
      </c>
      <c r="BN103" s="5">
        <v>54353</v>
      </c>
      <c r="BO103" s="5">
        <v>62164141</v>
      </c>
      <c r="BP103" s="5">
        <v>151</v>
      </c>
      <c r="BQ103" s="5">
        <v>-470908</v>
      </c>
      <c r="BR103" s="5">
        <v>52610</v>
      </c>
      <c r="BS103" s="5">
        <v>650189000</v>
      </c>
      <c r="BT103" s="5">
        <v>95686</v>
      </c>
      <c r="BU103" s="5">
        <v>395981383</v>
      </c>
      <c r="BV103" s="5">
        <v>148297</v>
      </c>
      <c r="BW103" s="5">
        <v>1046170383</v>
      </c>
      <c r="BX103" s="5">
        <v>147976</v>
      </c>
      <c r="BY103" s="5">
        <v>4365768878</v>
      </c>
      <c r="BZ103" s="5">
        <v>147976</v>
      </c>
      <c r="CA103" s="5">
        <v>127972029</v>
      </c>
      <c r="CB103" s="5">
        <v>199244</v>
      </c>
      <c r="CC103" s="5">
        <v>14943284</v>
      </c>
      <c r="CD103" s="5">
        <v>400</v>
      </c>
      <c r="CE103" s="5">
        <v>29971</v>
      </c>
      <c r="CF103" s="5">
        <v>22777</v>
      </c>
      <c r="CG103" s="5">
        <v>1708327</v>
      </c>
      <c r="CH103" s="5">
        <v>102894</v>
      </c>
      <c r="CI103" s="5">
        <v>24180296</v>
      </c>
      <c r="CJ103" s="5">
        <v>148281</v>
      </c>
      <c r="CK103" s="5">
        <v>40859558</v>
      </c>
      <c r="CL103" s="5">
        <v>2992</v>
      </c>
      <c r="CM103" s="5">
        <v>613980</v>
      </c>
      <c r="CN103" s="5">
        <v>0</v>
      </c>
      <c r="CO103" s="5">
        <v>0</v>
      </c>
      <c r="CP103" s="5">
        <v>2</v>
      </c>
      <c r="CQ103" s="5">
        <v>968</v>
      </c>
      <c r="CR103" s="5">
        <v>105</v>
      </c>
      <c r="CS103" s="5">
        <v>1793</v>
      </c>
      <c r="CT103" s="5">
        <v>199</v>
      </c>
      <c r="CU103" s="5">
        <v>35166</v>
      </c>
      <c r="CV103" s="5">
        <v>3297</v>
      </c>
      <c r="CW103" s="5">
        <v>651907</v>
      </c>
      <c r="CX103" s="5">
        <v>17284</v>
      </c>
      <c r="CY103" s="5">
        <v>1948934</v>
      </c>
      <c r="CZ103" s="5">
        <v>119926</v>
      </c>
      <c r="DA103" s="5">
        <v>93564940</v>
      </c>
      <c r="DB103" s="5">
        <v>0</v>
      </c>
      <c r="DC103" s="5">
        <v>0</v>
      </c>
      <c r="DD103" s="5">
        <v>605</v>
      </c>
      <c r="DE103" s="5">
        <v>820322</v>
      </c>
      <c r="DF103" s="5">
        <v>1898</v>
      </c>
      <c r="DG103" s="5">
        <v>193020</v>
      </c>
      <c r="DH103" s="5">
        <v>121323</v>
      </c>
      <c r="DI103" s="5">
        <v>94578282</v>
      </c>
      <c r="DJ103" s="5">
        <v>135072</v>
      </c>
      <c r="DK103" s="5">
        <v>136728257</v>
      </c>
      <c r="DL103" s="5">
        <v>11374</v>
      </c>
      <c r="DM103" s="5">
        <v>8278078</v>
      </c>
      <c r="DN103" s="5">
        <v>0</v>
      </c>
      <c r="DO103" s="5">
        <v>0</v>
      </c>
      <c r="DP103" s="5">
        <v>8385</v>
      </c>
      <c r="DQ103" s="5">
        <v>-2671470</v>
      </c>
      <c r="DR103" s="5">
        <v>112550</v>
      </c>
      <c r="DS103" s="5">
        <v>58846328</v>
      </c>
      <c r="DT103" s="5">
        <v>4931</v>
      </c>
      <c r="DU103" s="5">
        <v>2021187</v>
      </c>
      <c r="DV103" s="5">
        <v>0</v>
      </c>
      <c r="DW103" s="5">
        <v>0</v>
      </c>
      <c r="DX103" s="5">
        <v>3097</v>
      </c>
      <c r="DY103" s="5">
        <v>15417</v>
      </c>
      <c r="DZ103" s="5">
        <v>108333</v>
      </c>
      <c r="EA103" s="5">
        <v>56809725</v>
      </c>
      <c r="EB103" s="5">
        <v>33023</v>
      </c>
      <c r="EC103" s="5">
        <v>7866694</v>
      </c>
      <c r="ED103" s="5">
        <v>24548</v>
      </c>
      <c r="EE103" s="5">
        <v>-5647901</v>
      </c>
    </row>
    <row r="104" spans="1:135" ht="11.25">
      <c r="A104" s="6">
        <v>37000</v>
      </c>
      <c r="B104" s="5" t="s">
        <v>66</v>
      </c>
      <c r="C104" s="5">
        <v>37999</v>
      </c>
      <c r="D104" s="5">
        <v>199</v>
      </c>
      <c r="E104" s="5">
        <v>7318256</v>
      </c>
      <c r="F104" s="5">
        <v>410</v>
      </c>
      <c r="G104" s="5">
        <v>595981</v>
      </c>
      <c r="H104" s="5">
        <v>798</v>
      </c>
      <c r="I104" s="5">
        <v>2398063</v>
      </c>
      <c r="J104" s="5">
        <v>0</v>
      </c>
      <c r="K104" s="5">
        <v>0</v>
      </c>
      <c r="L104" s="5">
        <v>598</v>
      </c>
      <c r="M104" s="5">
        <v>48472</v>
      </c>
      <c r="N104" s="5">
        <v>9</v>
      </c>
      <c r="O104" s="5">
        <v>1539</v>
      </c>
      <c r="P104" s="5">
        <v>238</v>
      </c>
      <c r="Q104" s="5">
        <v>18680</v>
      </c>
      <c r="R104" s="5">
        <v>0</v>
      </c>
      <c r="S104" s="5">
        <v>0</v>
      </c>
      <c r="T104" s="5">
        <v>0</v>
      </c>
      <c r="U104" s="5">
        <v>0</v>
      </c>
      <c r="V104" s="5">
        <v>1912</v>
      </c>
      <c r="W104" s="5">
        <v>1592268</v>
      </c>
      <c r="X104" s="5">
        <v>7</v>
      </c>
      <c r="Y104" s="5">
        <v>1062</v>
      </c>
      <c r="Z104" s="5">
        <v>714</v>
      </c>
      <c r="AA104" s="5">
        <v>23780533</v>
      </c>
      <c r="AB104" s="5">
        <v>2807</v>
      </c>
      <c r="AC104" s="5">
        <v>887638</v>
      </c>
      <c r="AD104" s="5">
        <v>0</v>
      </c>
      <c r="AE104" s="5">
        <v>0</v>
      </c>
      <c r="AF104" s="5">
        <v>7336</v>
      </c>
      <c r="AG104" s="5">
        <v>36642597</v>
      </c>
      <c r="AH104" s="5">
        <v>14266</v>
      </c>
      <c r="AI104" s="5">
        <v>66625383</v>
      </c>
      <c r="AJ104" s="5">
        <v>57781</v>
      </c>
      <c r="AK104" s="5">
        <v>61204148</v>
      </c>
      <c r="AL104" s="5">
        <v>47229</v>
      </c>
      <c r="AM104" s="5">
        <v>65334491</v>
      </c>
      <c r="AN104" s="5">
        <v>24175</v>
      </c>
      <c r="AO104" s="5">
        <v>7481251</v>
      </c>
      <c r="AP104" s="5">
        <v>8699</v>
      </c>
      <c r="AQ104" s="5">
        <v>3491170</v>
      </c>
      <c r="AR104" s="5">
        <v>59237</v>
      </c>
      <c r="AS104" s="5">
        <v>137511060</v>
      </c>
      <c r="AT104" s="5">
        <v>42480</v>
      </c>
      <c r="AU104" s="5">
        <v>350855861</v>
      </c>
      <c r="AV104" s="5">
        <v>9264</v>
      </c>
      <c r="AW104" s="5">
        <v>9888043</v>
      </c>
      <c r="AX104" s="5">
        <v>42878</v>
      </c>
      <c r="AY104" s="5">
        <v>360743905</v>
      </c>
      <c r="AZ104" s="5">
        <v>52129</v>
      </c>
      <c r="BA104" s="5">
        <v>59936428</v>
      </c>
      <c r="BB104" s="5">
        <v>32616</v>
      </c>
      <c r="BC104" s="5">
        <v>26595594</v>
      </c>
      <c r="BD104" s="5">
        <v>95</v>
      </c>
      <c r="BE104" s="5">
        <v>343652</v>
      </c>
      <c r="BF104" s="5">
        <v>53537</v>
      </c>
      <c r="BG104" s="5">
        <v>86482432</v>
      </c>
      <c r="BH104" s="5">
        <v>199</v>
      </c>
      <c r="BI104" s="5">
        <v>245763</v>
      </c>
      <c r="BJ104" s="5">
        <v>22341</v>
      </c>
      <c r="BK104" s="5">
        <v>104875423</v>
      </c>
      <c r="BL104" s="5">
        <v>64427</v>
      </c>
      <c r="BM104" s="5">
        <v>785849529</v>
      </c>
      <c r="BN104" s="5">
        <v>59638</v>
      </c>
      <c r="BO104" s="5">
        <v>64310661</v>
      </c>
      <c r="BP104" s="5">
        <v>1233</v>
      </c>
      <c r="BQ104" s="5">
        <v>1773656</v>
      </c>
      <c r="BR104" s="5">
        <v>58541</v>
      </c>
      <c r="BS104" s="5">
        <v>693357629</v>
      </c>
      <c r="BT104" s="5">
        <v>77102</v>
      </c>
      <c r="BU104" s="5">
        <v>335122605</v>
      </c>
      <c r="BV104" s="5">
        <v>135645</v>
      </c>
      <c r="BW104" s="5">
        <v>1028480235</v>
      </c>
      <c r="BX104" s="5">
        <v>135393</v>
      </c>
      <c r="BY104" s="5">
        <v>4056155383</v>
      </c>
      <c r="BZ104" s="5">
        <v>135393</v>
      </c>
      <c r="CA104" s="5">
        <v>115332960</v>
      </c>
      <c r="CB104" s="5">
        <v>190443</v>
      </c>
      <c r="CC104" s="5">
        <v>14283162</v>
      </c>
      <c r="CD104" s="5">
        <v>105</v>
      </c>
      <c r="CE104" s="5">
        <v>7911</v>
      </c>
      <c r="CF104" s="5">
        <v>26810</v>
      </c>
      <c r="CG104" s="5">
        <v>2010798</v>
      </c>
      <c r="CH104" s="5">
        <v>108852</v>
      </c>
      <c r="CI104" s="5">
        <v>25580206</v>
      </c>
      <c r="CJ104" s="5">
        <v>135043</v>
      </c>
      <c r="CK104" s="5">
        <v>41834608</v>
      </c>
      <c r="CL104" s="5">
        <v>2792</v>
      </c>
      <c r="CM104" s="5">
        <v>795465</v>
      </c>
      <c r="CN104" s="5">
        <v>0</v>
      </c>
      <c r="CO104" s="5">
        <v>0</v>
      </c>
      <c r="CP104" s="5">
        <v>0</v>
      </c>
      <c r="CQ104" s="5">
        <v>0</v>
      </c>
      <c r="CR104" s="5">
        <v>199</v>
      </c>
      <c r="CS104" s="5">
        <v>17881</v>
      </c>
      <c r="CT104" s="5">
        <v>304</v>
      </c>
      <c r="CU104" s="5">
        <v>242889</v>
      </c>
      <c r="CV104" s="5">
        <v>3294</v>
      </c>
      <c r="CW104" s="5">
        <v>1056235</v>
      </c>
      <c r="CX104" s="5">
        <v>20448</v>
      </c>
      <c r="CY104" s="5">
        <v>1957137</v>
      </c>
      <c r="CZ104" s="5">
        <v>101381</v>
      </c>
      <c r="DA104" s="5">
        <v>78617536</v>
      </c>
      <c r="DB104" s="5">
        <v>0</v>
      </c>
      <c r="DC104" s="5">
        <v>0</v>
      </c>
      <c r="DD104" s="5">
        <v>0</v>
      </c>
      <c r="DE104" s="5">
        <v>0</v>
      </c>
      <c r="DF104" s="5">
        <v>4996</v>
      </c>
      <c r="DG104" s="5">
        <v>397327</v>
      </c>
      <c r="DH104" s="5">
        <v>101385</v>
      </c>
      <c r="DI104" s="5">
        <v>79014862</v>
      </c>
      <c r="DJ104" s="5">
        <v>119695</v>
      </c>
      <c r="DK104" s="5">
        <v>112316443</v>
      </c>
      <c r="DL104" s="5">
        <v>12470</v>
      </c>
      <c r="DM104" s="5">
        <v>9758994</v>
      </c>
      <c r="DN104" s="5">
        <v>7</v>
      </c>
      <c r="DO104" s="5">
        <v>1814</v>
      </c>
      <c r="DP104" s="5">
        <v>8375</v>
      </c>
      <c r="DQ104" s="5">
        <v>-2028754</v>
      </c>
      <c r="DR104" s="5">
        <v>103874</v>
      </c>
      <c r="DS104" s="5">
        <v>54780100</v>
      </c>
      <c r="DT104" s="5">
        <v>5329</v>
      </c>
      <c r="DU104" s="5">
        <v>2340600</v>
      </c>
      <c r="DV104" s="5">
        <v>0</v>
      </c>
      <c r="DW104" s="5">
        <v>0</v>
      </c>
      <c r="DX104" s="5">
        <v>1302</v>
      </c>
      <c r="DY104" s="5">
        <v>23513</v>
      </c>
      <c r="DZ104" s="5">
        <v>100453</v>
      </c>
      <c r="EA104" s="5">
        <v>52415988</v>
      </c>
      <c r="EB104" s="5">
        <v>29701</v>
      </c>
      <c r="EC104" s="5">
        <v>10107646</v>
      </c>
      <c r="ED104" s="5">
        <v>20705</v>
      </c>
      <c r="EE104" s="5">
        <v>-7166304</v>
      </c>
    </row>
    <row r="105" spans="1:135" ht="11.25">
      <c r="A105" s="6">
        <v>38000</v>
      </c>
      <c r="B105" s="5" t="s">
        <v>66</v>
      </c>
      <c r="C105" s="5">
        <v>38999</v>
      </c>
      <c r="D105" s="5">
        <v>0</v>
      </c>
      <c r="E105" s="5">
        <v>0</v>
      </c>
      <c r="F105" s="5">
        <v>815</v>
      </c>
      <c r="G105" s="5">
        <v>707554</v>
      </c>
      <c r="H105" s="5">
        <v>1009</v>
      </c>
      <c r="I105" s="5">
        <v>1074877</v>
      </c>
      <c r="J105" s="5">
        <v>0</v>
      </c>
      <c r="K105" s="5">
        <v>0</v>
      </c>
      <c r="L105" s="5">
        <v>200</v>
      </c>
      <c r="M105" s="5">
        <v>125680</v>
      </c>
      <c r="N105" s="5">
        <v>202</v>
      </c>
      <c r="O105" s="5">
        <v>2289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842</v>
      </c>
      <c r="W105" s="5">
        <v>1747136</v>
      </c>
      <c r="X105" s="5">
        <v>0</v>
      </c>
      <c r="Y105" s="5">
        <v>0</v>
      </c>
      <c r="Z105" s="5">
        <v>1646</v>
      </c>
      <c r="AA105" s="5">
        <v>15130752</v>
      </c>
      <c r="AB105" s="5">
        <v>1303</v>
      </c>
      <c r="AC105" s="5">
        <v>421636</v>
      </c>
      <c r="AD105" s="5">
        <v>0</v>
      </c>
      <c r="AE105" s="5">
        <v>0</v>
      </c>
      <c r="AF105" s="5">
        <v>5289</v>
      </c>
      <c r="AG105" s="5">
        <v>19209924</v>
      </c>
      <c r="AH105" s="5">
        <v>14256</v>
      </c>
      <c r="AI105" s="5">
        <v>58486623</v>
      </c>
      <c r="AJ105" s="5">
        <v>46798</v>
      </c>
      <c r="AK105" s="5">
        <v>59939718</v>
      </c>
      <c r="AL105" s="5">
        <v>41923</v>
      </c>
      <c r="AM105" s="5">
        <v>73619017</v>
      </c>
      <c r="AN105" s="5">
        <v>20892</v>
      </c>
      <c r="AO105" s="5">
        <v>8670493</v>
      </c>
      <c r="AP105" s="5">
        <v>7410</v>
      </c>
      <c r="AQ105" s="5">
        <v>2593223</v>
      </c>
      <c r="AR105" s="5">
        <v>50116</v>
      </c>
      <c r="AS105" s="5">
        <v>144822452</v>
      </c>
      <c r="AT105" s="5">
        <v>36252</v>
      </c>
      <c r="AU105" s="5">
        <v>306691985</v>
      </c>
      <c r="AV105" s="5">
        <v>6928</v>
      </c>
      <c r="AW105" s="5">
        <v>10751507</v>
      </c>
      <c r="AX105" s="5">
        <v>37856</v>
      </c>
      <c r="AY105" s="5">
        <v>317443493</v>
      </c>
      <c r="AZ105" s="5">
        <v>43806</v>
      </c>
      <c r="BA105" s="5">
        <v>57781891</v>
      </c>
      <c r="BB105" s="5">
        <v>26205</v>
      </c>
      <c r="BC105" s="5">
        <v>14492936</v>
      </c>
      <c r="BD105" s="5">
        <v>1230</v>
      </c>
      <c r="BE105" s="5">
        <v>2675141</v>
      </c>
      <c r="BF105" s="5">
        <v>45267</v>
      </c>
      <c r="BG105" s="5">
        <v>74550730</v>
      </c>
      <c r="BH105" s="5">
        <v>0</v>
      </c>
      <c r="BI105" s="5">
        <v>0</v>
      </c>
      <c r="BJ105" s="5">
        <v>15305</v>
      </c>
      <c r="BK105" s="5">
        <v>54330556</v>
      </c>
      <c r="BL105" s="5">
        <v>53494</v>
      </c>
      <c r="BM105" s="5">
        <v>682893672</v>
      </c>
      <c r="BN105" s="5">
        <v>46868</v>
      </c>
      <c r="BO105" s="5">
        <v>54865534</v>
      </c>
      <c r="BP105" s="5">
        <v>1899</v>
      </c>
      <c r="BQ105" s="5">
        <v>-4913037</v>
      </c>
      <c r="BR105" s="5">
        <v>46784</v>
      </c>
      <c r="BS105" s="5">
        <v>584497826</v>
      </c>
      <c r="BT105" s="5">
        <v>76408</v>
      </c>
      <c r="BU105" s="5">
        <v>347046195</v>
      </c>
      <c r="BV105" s="5">
        <v>123192</v>
      </c>
      <c r="BW105" s="5">
        <v>931544021</v>
      </c>
      <c r="BX105" s="5">
        <v>122644</v>
      </c>
      <c r="BY105" s="5">
        <v>3813184510</v>
      </c>
      <c r="BZ105" s="5">
        <v>122046</v>
      </c>
      <c r="CA105" s="5">
        <v>109111255</v>
      </c>
      <c r="CB105" s="5">
        <v>177646</v>
      </c>
      <c r="CC105" s="5">
        <v>13323459</v>
      </c>
      <c r="CD105" s="5">
        <v>0</v>
      </c>
      <c r="CE105" s="5">
        <v>7911</v>
      </c>
      <c r="CF105" s="5">
        <v>23011</v>
      </c>
      <c r="CG105" s="5">
        <v>1725864</v>
      </c>
      <c r="CH105" s="5">
        <v>102982</v>
      </c>
      <c r="CI105" s="5">
        <v>24200966</v>
      </c>
      <c r="CJ105" s="5">
        <v>122592</v>
      </c>
      <c r="CK105" s="5">
        <v>39258014</v>
      </c>
      <c r="CL105" s="5">
        <v>1227</v>
      </c>
      <c r="CM105" s="5">
        <v>123421</v>
      </c>
      <c r="CN105" s="5">
        <v>0</v>
      </c>
      <c r="CO105" s="5">
        <v>0</v>
      </c>
      <c r="CP105" s="5">
        <v>0</v>
      </c>
      <c r="CQ105" s="5">
        <v>0</v>
      </c>
      <c r="CR105" s="5">
        <v>613</v>
      </c>
      <c r="CS105" s="5">
        <v>120878</v>
      </c>
      <c r="CT105" s="5">
        <v>1</v>
      </c>
      <c r="CU105" s="5">
        <v>1373</v>
      </c>
      <c r="CV105" s="5">
        <v>1841</v>
      </c>
      <c r="CW105" s="5">
        <v>245671</v>
      </c>
      <c r="CX105" s="5">
        <v>22649</v>
      </c>
      <c r="CY105" s="5">
        <v>2480911</v>
      </c>
      <c r="CZ105" s="5">
        <v>92877</v>
      </c>
      <c r="DA105" s="5">
        <v>73270873</v>
      </c>
      <c r="DB105" s="5">
        <v>0</v>
      </c>
      <c r="DC105" s="5">
        <v>0</v>
      </c>
      <c r="DD105" s="5">
        <v>2</v>
      </c>
      <c r="DE105" s="5">
        <v>6884</v>
      </c>
      <c r="DF105" s="5">
        <v>2587</v>
      </c>
      <c r="DG105" s="5">
        <v>259895</v>
      </c>
      <c r="DH105" s="5">
        <v>93874</v>
      </c>
      <c r="DI105" s="5">
        <v>73537652</v>
      </c>
      <c r="DJ105" s="5">
        <v>109817</v>
      </c>
      <c r="DK105" s="5">
        <v>104786593</v>
      </c>
      <c r="DL105" s="5">
        <v>12168</v>
      </c>
      <c r="DM105" s="5">
        <v>11500614</v>
      </c>
      <c r="DN105" s="5">
        <v>0</v>
      </c>
      <c r="DO105" s="5">
        <v>0</v>
      </c>
      <c r="DP105" s="5">
        <v>9774</v>
      </c>
      <c r="DQ105" s="5">
        <v>-3149877</v>
      </c>
      <c r="DR105" s="5">
        <v>93239</v>
      </c>
      <c r="DS105" s="5">
        <v>52168054</v>
      </c>
      <c r="DT105" s="5">
        <v>3074</v>
      </c>
      <c r="DU105" s="5">
        <v>2148524</v>
      </c>
      <c r="DV105" s="5">
        <v>200</v>
      </c>
      <c r="DW105" s="5">
        <v>7593</v>
      </c>
      <c r="DX105" s="5">
        <v>1595</v>
      </c>
      <c r="DY105" s="5">
        <v>132414</v>
      </c>
      <c r="DZ105" s="5">
        <v>90274</v>
      </c>
      <c r="EA105" s="5">
        <v>49902901</v>
      </c>
      <c r="EB105" s="5">
        <v>26416</v>
      </c>
      <c r="EC105" s="5">
        <v>8164668</v>
      </c>
      <c r="ED105" s="5">
        <v>19626</v>
      </c>
      <c r="EE105" s="5">
        <v>-5979680</v>
      </c>
    </row>
    <row r="106" spans="1:135" ht="11.25">
      <c r="A106" s="6">
        <v>39000</v>
      </c>
      <c r="B106" s="5" t="s">
        <v>66</v>
      </c>
      <c r="C106" s="5">
        <v>39999</v>
      </c>
      <c r="D106" s="5">
        <v>397</v>
      </c>
      <c r="E106" s="5">
        <v>15548041</v>
      </c>
      <c r="F106" s="5">
        <v>105</v>
      </c>
      <c r="G106" s="5">
        <v>8016</v>
      </c>
      <c r="H106" s="5">
        <v>515</v>
      </c>
      <c r="I106" s="5">
        <v>223991</v>
      </c>
      <c r="J106" s="5">
        <v>0</v>
      </c>
      <c r="K106" s="5">
        <v>0</v>
      </c>
      <c r="L106" s="5">
        <v>1397</v>
      </c>
      <c r="M106" s="5">
        <v>1339468</v>
      </c>
      <c r="N106" s="5">
        <v>1097</v>
      </c>
      <c r="O106" s="5">
        <v>2315990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3410</v>
      </c>
      <c r="W106" s="5">
        <v>3100142</v>
      </c>
      <c r="X106" s="5">
        <v>0</v>
      </c>
      <c r="Y106" s="5">
        <v>0</v>
      </c>
      <c r="Z106" s="5">
        <v>218</v>
      </c>
      <c r="AA106" s="5">
        <v>20140804</v>
      </c>
      <c r="AB106" s="5">
        <v>914</v>
      </c>
      <c r="AC106" s="5">
        <v>262253</v>
      </c>
      <c r="AD106" s="5">
        <v>0</v>
      </c>
      <c r="AE106" s="5">
        <v>0</v>
      </c>
      <c r="AF106" s="5">
        <v>7350</v>
      </c>
      <c r="AG106" s="5">
        <v>42929558</v>
      </c>
      <c r="AH106" s="5">
        <v>15040</v>
      </c>
      <c r="AI106" s="5">
        <v>81597845</v>
      </c>
      <c r="AJ106" s="5">
        <v>61160</v>
      </c>
      <c r="AK106" s="5">
        <v>77298635</v>
      </c>
      <c r="AL106" s="5">
        <v>50477</v>
      </c>
      <c r="AM106" s="5">
        <v>80449157</v>
      </c>
      <c r="AN106" s="5">
        <v>29140</v>
      </c>
      <c r="AO106" s="5">
        <v>11439723</v>
      </c>
      <c r="AP106" s="5">
        <v>7857</v>
      </c>
      <c r="AQ106" s="5">
        <v>1943589</v>
      </c>
      <c r="AR106" s="5">
        <v>64967</v>
      </c>
      <c r="AS106" s="5">
        <v>171131104</v>
      </c>
      <c r="AT106" s="5">
        <v>49188</v>
      </c>
      <c r="AU106" s="5">
        <v>445351689</v>
      </c>
      <c r="AV106" s="5">
        <v>7017</v>
      </c>
      <c r="AW106" s="5">
        <v>6909219</v>
      </c>
      <c r="AX106" s="5">
        <v>50094</v>
      </c>
      <c r="AY106" s="5">
        <v>452260908</v>
      </c>
      <c r="AZ106" s="5">
        <v>51373</v>
      </c>
      <c r="BA106" s="5">
        <v>81310080</v>
      </c>
      <c r="BB106" s="5">
        <v>39436</v>
      </c>
      <c r="BC106" s="5">
        <v>19518949</v>
      </c>
      <c r="BD106" s="5">
        <v>201</v>
      </c>
      <c r="BE106" s="5">
        <v>285413</v>
      </c>
      <c r="BF106" s="5">
        <v>56755</v>
      </c>
      <c r="BG106" s="5">
        <v>100927204</v>
      </c>
      <c r="BH106" s="5">
        <v>0</v>
      </c>
      <c r="BI106" s="5">
        <v>0</v>
      </c>
      <c r="BJ106" s="5">
        <v>21813</v>
      </c>
      <c r="BK106" s="5">
        <v>102049438</v>
      </c>
      <c r="BL106" s="5">
        <v>69844</v>
      </c>
      <c r="BM106" s="5">
        <v>947828884</v>
      </c>
      <c r="BN106" s="5">
        <v>60739</v>
      </c>
      <c r="BO106" s="5">
        <v>73626306</v>
      </c>
      <c r="BP106" s="5">
        <v>201</v>
      </c>
      <c r="BQ106" s="5">
        <v>244993</v>
      </c>
      <c r="BR106" s="5">
        <v>61317</v>
      </c>
      <c r="BS106" s="5">
        <v>827667369</v>
      </c>
      <c r="BT106" s="5">
        <v>82503</v>
      </c>
      <c r="BU106" s="5">
        <v>357239103</v>
      </c>
      <c r="BV106" s="5">
        <v>143819</v>
      </c>
      <c r="BW106" s="5">
        <v>1184906472</v>
      </c>
      <c r="BX106" s="5">
        <v>143607</v>
      </c>
      <c r="BY106" s="5">
        <v>4502436175</v>
      </c>
      <c r="BZ106" s="5">
        <v>143607</v>
      </c>
      <c r="CA106" s="5">
        <v>136085388</v>
      </c>
      <c r="CB106" s="5">
        <v>203426</v>
      </c>
      <c r="CC106" s="5">
        <v>15256929</v>
      </c>
      <c r="CD106" s="5">
        <v>311</v>
      </c>
      <c r="CE106" s="5">
        <v>23364</v>
      </c>
      <c r="CF106" s="5">
        <v>21939</v>
      </c>
      <c r="CG106" s="5">
        <v>1645547</v>
      </c>
      <c r="CH106" s="5">
        <v>107928</v>
      </c>
      <c r="CI106" s="5">
        <v>25362957</v>
      </c>
      <c r="CJ106" s="5">
        <v>143807</v>
      </c>
      <c r="CK106" s="5">
        <v>42286957</v>
      </c>
      <c r="CL106" s="5">
        <v>1396</v>
      </c>
      <c r="CM106" s="5">
        <v>340080</v>
      </c>
      <c r="CN106" s="5">
        <v>0</v>
      </c>
      <c r="CO106" s="5">
        <v>0</v>
      </c>
      <c r="CP106" s="5">
        <v>0</v>
      </c>
      <c r="CQ106" s="5">
        <v>0</v>
      </c>
      <c r="CR106" s="5">
        <v>301</v>
      </c>
      <c r="CS106" s="5">
        <v>20011</v>
      </c>
      <c r="CT106" s="5">
        <v>1</v>
      </c>
      <c r="CU106" s="5">
        <v>423</v>
      </c>
      <c r="CV106" s="5">
        <v>1697</v>
      </c>
      <c r="CW106" s="5">
        <v>360514</v>
      </c>
      <c r="CX106" s="5">
        <v>20456</v>
      </c>
      <c r="CY106" s="5">
        <v>2373474</v>
      </c>
      <c r="CZ106" s="5">
        <v>116382</v>
      </c>
      <c r="DA106" s="5">
        <v>97194508</v>
      </c>
      <c r="DB106" s="5">
        <v>0</v>
      </c>
      <c r="DC106" s="5">
        <v>0</v>
      </c>
      <c r="DD106" s="5">
        <v>2</v>
      </c>
      <c r="DE106" s="5">
        <v>4525</v>
      </c>
      <c r="DF106" s="5">
        <v>1898</v>
      </c>
      <c r="DG106" s="5">
        <v>245456</v>
      </c>
      <c r="DH106" s="5">
        <v>116583</v>
      </c>
      <c r="DI106" s="5">
        <v>97444488</v>
      </c>
      <c r="DJ106" s="5">
        <v>130798</v>
      </c>
      <c r="DK106" s="5">
        <v>138398576</v>
      </c>
      <c r="DL106" s="5">
        <v>9442</v>
      </c>
      <c r="DM106" s="5">
        <v>9417707</v>
      </c>
      <c r="DN106" s="5">
        <v>101</v>
      </c>
      <c r="DO106" s="5">
        <v>-1810</v>
      </c>
      <c r="DP106" s="5">
        <v>14862</v>
      </c>
      <c r="DQ106" s="5">
        <v>-4293753</v>
      </c>
      <c r="DR106" s="5">
        <v>106038</v>
      </c>
      <c r="DS106" s="5">
        <v>63998536</v>
      </c>
      <c r="DT106" s="5">
        <v>2301</v>
      </c>
      <c r="DU106" s="5">
        <v>948747</v>
      </c>
      <c r="DV106" s="5">
        <v>0</v>
      </c>
      <c r="DW106" s="5">
        <v>0</v>
      </c>
      <c r="DX106" s="5">
        <v>1994</v>
      </c>
      <c r="DY106" s="5">
        <v>28700</v>
      </c>
      <c r="DZ106" s="5">
        <v>104263</v>
      </c>
      <c r="EA106" s="5">
        <v>63033480</v>
      </c>
      <c r="EB106" s="5">
        <v>34788</v>
      </c>
      <c r="EC106" s="5">
        <v>12136978</v>
      </c>
      <c r="ED106" s="5">
        <v>22992</v>
      </c>
      <c r="EE106" s="5">
        <v>-8590787</v>
      </c>
    </row>
    <row r="107" spans="1:135" ht="11.25">
      <c r="A107" s="6">
        <v>40000</v>
      </c>
      <c r="B107" s="5" t="s">
        <v>66</v>
      </c>
      <c r="C107" s="5">
        <v>49999</v>
      </c>
      <c r="D107" s="5">
        <v>2003</v>
      </c>
      <c r="E107" s="5">
        <v>38211811</v>
      </c>
      <c r="F107" s="5">
        <v>4726</v>
      </c>
      <c r="G107" s="5">
        <v>10646024</v>
      </c>
      <c r="H107" s="5">
        <v>5142</v>
      </c>
      <c r="I107" s="5">
        <v>64366605</v>
      </c>
      <c r="J107" s="5">
        <v>0</v>
      </c>
      <c r="K107" s="5">
        <v>0</v>
      </c>
      <c r="L107" s="5">
        <v>1521</v>
      </c>
      <c r="M107" s="5">
        <v>15639895</v>
      </c>
      <c r="N107" s="5">
        <v>6943</v>
      </c>
      <c r="O107" s="5">
        <v>21735662</v>
      </c>
      <c r="P107" s="5">
        <v>505</v>
      </c>
      <c r="Q107" s="5">
        <v>5697773</v>
      </c>
      <c r="R107" s="5">
        <v>102</v>
      </c>
      <c r="S107" s="5">
        <v>3999805</v>
      </c>
      <c r="T107" s="5">
        <v>0</v>
      </c>
      <c r="U107" s="5">
        <v>0</v>
      </c>
      <c r="V107" s="5">
        <v>11947</v>
      </c>
      <c r="W107" s="5">
        <v>27572075</v>
      </c>
      <c r="X107" s="5">
        <v>206</v>
      </c>
      <c r="Y107" s="5">
        <v>6414758</v>
      </c>
      <c r="Z107" s="5">
        <v>5598</v>
      </c>
      <c r="AA107" s="5">
        <v>238700331</v>
      </c>
      <c r="AB107" s="5">
        <v>10874</v>
      </c>
      <c r="AC107" s="5">
        <v>14434953</v>
      </c>
      <c r="AD107" s="5">
        <v>797</v>
      </c>
      <c r="AE107" s="5">
        <v>84791</v>
      </c>
      <c r="AF107" s="5">
        <v>46936</v>
      </c>
      <c r="AG107" s="5">
        <v>430611210</v>
      </c>
      <c r="AH107" s="5">
        <v>92677</v>
      </c>
      <c r="AI107" s="5">
        <v>490869853</v>
      </c>
      <c r="AJ107" s="5">
        <v>566176</v>
      </c>
      <c r="AK107" s="5">
        <v>1001172131</v>
      </c>
      <c r="AL107" s="5">
        <v>487163</v>
      </c>
      <c r="AM107" s="5">
        <v>852679930</v>
      </c>
      <c r="AN107" s="5">
        <v>249362</v>
      </c>
      <c r="AO107" s="5">
        <v>93230406</v>
      </c>
      <c r="AP107" s="5">
        <v>74439</v>
      </c>
      <c r="AQ107" s="5">
        <v>27376416</v>
      </c>
      <c r="AR107" s="5">
        <v>586259</v>
      </c>
      <c r="AS107" s="5">
        <v>1974458882</v>
      </c>
      <c r="AT107" s="5">
        <v>475443</v>
      </c>
      <c r="AU107" s="5">
        <v>4307288652</v>
      </c>
      <c r="AV107" s="5">
        <v>68991</v>
      </c>
      <c r="AW107" s="5">
        <v>69183984</v>
      </c>
      <c r="AX107" s="5">
        <v>480137</v>
      </c>
      <c r="AY107" s="5">
        <v>4376472637</v>
      </c>
      <c r="AZ107" s="5">
        <v>492763</v>
      </c>
      <c r="BA107" s="5">
        <v>750857572</v>
      </c>
      <c r="BB107" s="5">
        <v>346904</v>
      </c>
      <c r="BC107" s="5">
        <v>235768996</v>
      </c>
      <c r="BD107" s="5">
        <v>6688</v>
      </c>
      <c r="BE107" s="5">
        <v>26222230</v>
      </c>
      <c r="BF107" s="5">
        <v>524412</v>
      </c>
      <c r="BG107" s="5">
        <v>974251968</v>
      </c>
      <c r="BH107" s="5">
        <v>3508</v>
      </c>
      <c r="BI107" s="5">
        <v>35423574</v>
      </c>
      <c r="BJ107" s="5">
        <v>213276</v>
      </c>
      <c r="BK107" s="5">
        <v>901986670</v>
      </c>
      <c r="BL107" s="5">
        <v>624026</v>
      </c>
      <c r="BM107" s="5">
        <v>9087401954</v>
      </c>
      <c r="BN107" s="5">
        <v>568510</v>
      </c>
      <c r="BO107" s="5">
        <v>958674827</v>
      </c>
      <c r="BP107" s="5">
        <v>11189</v>
      </c>
      <c r="BQ107" s="5">
        <v>12967911</v>
      </c>
      <c r="BR107" s="5">
        <v>559074</v>
      </c>
      <c r="BS107" s="5">
        <v>7579358651</v>
      </c>
      <c r="BT107" s="5">
        <v>582236</v>
      </c>
      <c r="BU107" s="5">
        <v>2538599203</v>
      </c>
      <c r="BV107" s="5">
        <v>1141312</v>
      </c>
      <c r="BW107" s="5">
        <v>10117957854</v>
      </c>
      <c r="BX107" s="5">
        <v>1135308</v>
      </c>
      <c r="BY107" s="5">
        <v>41033409547</v>
      </c>
      <c r="BZ107" s="5">
        <v>1135109</v>
      </c>
      <c r="CA107" s="5">
        <v>1377210870</v>
      </c>
      <c r="CB107" s="5">
        <v>1653589</v>
      </c>
      <c r="CC107" s="5">
        <v>124019140</v>
      </c>
      <c r="CD107" s="5">
        <v>2366</v>
      </c>
      <c r="CE107" s="5">
        <v>254425</v>
      </c>
      <c r="CF107" s="5">
        <v>191397</v>
      </c>
      <c r="CG107" s="5">
        <v>14354711</v>
      </c>
      <c r="CH107" s="5">
        <v>938818</v>
      </c>
      <c r="CI107" s="5">
        <v>220622319</v>
      </c>
      <c r="CJ107" s="5">
        <v>1138507</v>
      </c>
      <c r="CK107" s="5">
        <v>358970707</v>
      </c>
      <c r="CL107" s="5">
        <v>16459</v>
      </c>
      <c r="CM107" s="5">
        <v>6581307</v>
      </c>
      <c r="CN107" s="5">
        <v>0</v>
      </c>
      <c r="CO107" s="5">
        <v>0</v>
      </c>
      <c r="CP107" s="5">
        <v>7</v>
      </c>
      <c r="CQ107" s="5">
        <v>513</v>
      </c>
      <c r="CR107" s="5">
        <v>3192</v>
      </c>
      <c r="CS107" s="5">
        <v>1100299</v>
      </c>
      <c r="CT107" s="5">
        <v>1859</v>
      </c>
      <c r="CU107" s="5">
        <v>651241</v>
      </c>
      <c r="CV107" s="5">
        <v>21201</v>
      </c>
      <c r="CW107" s="5">
        <v>8333360</v>
      </c>
      <c r="CX107" s="5">
        <v>154591</v>
      </c>
      <c r="CY107" s="5">
        <v>17771096</v>
      </c>
      <c r="CZ107" s="5">
        <v>989361</v>
      </c>
      <c r="DA107" s="5">
        <v>1030702366</v>
      </c>
      <c r="DB107" s="5">
        <v>0</v>
      </c>
      <c r="DC107" s="5">
        <v>0</v>
      </c>
      <c r="DD107" s="5">
        <v>734</v>
      </c>
      <c r="DE107" s="5">
        <v>251898</v>
      </c>
      <c r="DF107" s="5">
        <v>39438</v>
      </c>
      <c r="DG107" s="5">
        <v>4989489</v>
      </c>
      <c r="DH107" s="5">
        <v>995701</v>
      </c>
      <c r="DI107" s="5">
        <v>1035943752</v>
      </c>
      <c r="DJ107" s="5">
        <v>1032365</v>
      </c>
      <c r="DK107" s="5">
        <v>1333478474</v>
      </c>
      <c r="DL107" s="5">
        <v>104256</v>
      </c>
      <c r="DM107" s="5">
        <v>131107849</v>
      </c>
      <c r="DN107" s="5">
        <v>15307</v>
      </c>
      <c r="DO107" s="5">
        <v>201015</v>
      </c>
      <c r="DP107" s="5">
        <v>83478</v>
      </c>
      <c r="DQ107" s="5">
        <v>-21947938</v>
      </c>
      <c r="DR107" s="5">
        <v>812742</v>
      </c>
      <c r="DS107" s="5">
        <v>553773009</v>
      </c>
      <c r="DT107" s="5">
        <v>41040</v>
      </c>
      <c r="DU107" s="5">
        <v>17433913</v>
      </c>
      <c r="DV107" s="5">
        <v>417</v>
      </c>
      <c r="DW107" s="5">
        <v>9166</v>
      </c>
      <c r="DX107" s="5">
        <v>11586</v>
      </c>
      <c r="DY107" s="5">
        <v>288196</v>
      </c>
      <c r="DZ107" s="5">
        <v>789656</v>
      </c>
      <c r="EA107" s="5">
        <v>536295916</v>
      </c>
      <c r="EB107" s="5">
        <v>314814</v>
      </c>
      <c r="EC107" s="5">
        <v>121861957</v>
      </c>
      <c r="ED107" s="5">
        <v>219331</v>
      </c>
      <c r="EE107" s="5">
        <v>-78254507</v>
      </c>
    </row>
    <row r="108" spans="1:135" ht="11.25">
      <c r="A108" s="6">
        <v>50000</v>
      </c>
      <c r="B108" s="5" t="s">
        <v>66</v>
      </c>
      <c r="C108" s="5">
        <v>59999</v>
      </c>
      <c r="D108" s="5">
        <v>1373</v>
      </c>
      <c r="E108" s="5">
        <v>54798333</v>
      </c>
      <c r="F108" s="5">
        <v>4902</v>
      </c>
      <c r="G108" s="5">
        <v>12235377</v>
      </c>
      <c r="H108" s="5">
        <v>5869</v>
      </c>
      <c r="I108" s="5">
        <v>8732777</v>
      </c>
      <c r="J108" s="5">
        <v>0</v>
      </c>
      <c r="K108" s="5">
        <v>0</v>
      </c>
      <c r="L108" s="5">
        <v>2490</v>
      </c>
      <c r="M108" s="5">
        <v>3451659</v>
      </c>
      <c r="N108" s="5">
        <v>4778</v>
      </c>
      <c r="O108" s="5">
        <v>11317348</v>
      </c>
      <c r="P108" s="5">
        <v>411</v>
      </c>
      <c r="Q108" s="5">
        <v>3641549</v>
      </c>
      <c r="R108" s="5">
        <v>1</v>
      </c>
      <c r="S108" s="5">
        <v>1941</v>
      </c>
      <c r="T108" s="5">
        <v>470</v>
      </c>
      <c r="U108" s="5">
        <v>5134234</v>
      </c>
      <c r="V108" s="5">
        <v>12545</v>
      </c>
      <c r="W108" s="5">
        <v>13271383</v>
      </c>
      <c r="X108" s="5">
        <v>0</v>
      </c>
      <c r="Y108" s="5">
        <v>0</v>
      </c>
      <c r="Z108" s="5">
        <v>2939</v>
      </c>
      <c r="AA108" s="5">
        <v>186439266</v>
      </c>
      <c r="AB108" s="5">
        <v>8122</v>
      </c>
      <c r="AC108" s="5">
        <v>24665143</v>
      </c>
      <c r="AD108" s="5">
        <v>105</v>
      </c>
      <c r="AE108" s="5">
        <v>210949</v>
      </c>
      <c r="AF108" s="5">
        <v>38549</v>
      </c>
      <c r="AG108" s="5">
        <v>308647329</v>
      </c>
      <c r="AH108" s="5">
        <v>65150</v>
      </c>
      <c r="AI108" s="5">
        <v>670068049</v>
      </c>
      <c r="AJ108" s="5">
        <v>526907</v>
      </c>
      <c r="AK108" s="5">
        <v>1154683270</v>
      </c>
      <c r="AL108" s="5">
        <v>453710</v>
      </c>
      <c r="AM108" s="5">
        <v>848644970</v>
      </c>
      <c r="AN108" s="5">
        <v>238029</v>
      </c>
      <c r="AO108" s="5">
        <v>93006784</v>
      </c>
      <c r="AP108" s="5">
        <v>72022</v>
      </c>
      <c r="AQ108" s="5">
        <v>28149594</v>
      </c>
      <c r="AR108" s="5">
        <v>537993</v>
      </c>
      <c r="AS108" s="5">
        <v>2124484617</v>
      </c>
      <c r="AT108" s="5">
        <v>445126</v>
      </c>
      <c r="AU108" s="5">
        <v>4220016679</v>
      </c>
      <c r="AV108" s="5">
        <v>71953</v>
      </c>
      <c r="AW108" s="5">
        <v>77870278</v>
      </c>
      <c r="AX108" s="5">
        <v>449613</v>
      </c>
      <c r="AY108" s="5">
        <v>4297886958</v>
      </c>
      <c r="AZ108" s="5">
        <v>452420</v>
      </c>
      <c r="BA108" s="5">
        <v>727679155</v>
      </c>
      <c r="BB108" s="5">
        <v>331936</v>
      </c>
      <c r="BC108" s="5">
        <v>223821898</v>
      </c>
      <c r="BD108" s="5">
        <v>4546</v>
      </c>
      <c r="BE108" s="5">
        <v>43194259</v>
      </c>
      <c r="BF108" s="5">
        <v>486649</v>
      </c>
      <c r="BG108" s="5">
        <v>958892224</v>
      </c>
      <c r="BH108" s="5">
        <v>786</v>
      </c>
      <c r="BI108" s="5">
        <v>1715926</v>
      </c>
      <c r="BJ108" s="5">
        <v>199427</v>
      </c>
      <c r="BK108" s="5">
        <v>880864438</v>
      </c>
      <c r="BL108" s="5">
        <v>564309</v>
      </c>
      <c r="BM108" s="5">
        <v>9170039792</v>
      </c>
      <c r="BN108" s="5">
        <v>524508</v>
      </c>
      <c r="BO108" s="5">
        <v>1093771396</v>
      </c>
      <c r="BP108" s="5">
        <v>4907</v>
      </c>
      <c r="BQ108" s="5">
        <v>1140508</v>
      </c>
      <c r="BR108" s="5">
        <v>512192</v>
      </c>
      <c r="BS108" s="5">
        <v>7777470419</v>
      </c>
      <c r="BT108" s="5">
        <v>343130</v>
      </c>
      <c r="BU108" s="5">
        <v>1574745155</v>
      </c>
      <c r="BV108" s="5">
        <v>855325</v>
      </c>
      <c r="BW108" s="5">
        <v>9352215575</v>
      </c>
      <c r="BX108" s="5">
        <v>853347</v>
      </c>
      <c r="BY108" s="5">
        <v>37823821168</v>
      </c>
      <c r="BZ108" s="5">
        <v>853348</v>
      </c>
      <c r="CA108" s="5">
        <v>1432007993</v>
      </c>
      <c r="CB108" s="5">
        <v>1326585</v>
      </c>
      <c r="CC108" s="5">
        <v>99493787</v>
      </c>
      <c r="CD108" s="5">
        <v>1285</v>
      </c>
      <c r="CE108" s="5">
        <v>228745</v>
      </c>
      <c r="CF108" s="5">
        <v>141288</v>
      </c>
      <c r="CG108" s="5">
        <v>10596614</v>
      </c>
      <c r="CH108" s="5">
        <v>758060</v>
      </c>
      <c r="CI108" s="5">
        <v>178144303</v>
      </c>
      <c r="CJ108" s="5">
        <v>852420</v>
      </c>
      <c r="CK108" s="5">
        <v>288377452</v>
      </c>
      <c r="CL108" s="5">
        <v>28482</v>
      </c>
      <c r="CM108" s="5">
        <v>16725713</v>
      </c>
      <c r="CN108" s="5">
        <v>106</v>
      </c>
      <c r="CO108" s="5">
        <v>166099</v>
      </c>
      <c r="CP108" s="5">
        <v>0</v>
      </c>
      <c r="CQ108" s="5">
        <v>0</v>
      </c>
      <c r="CR108" s="5">
        <v>3379</v>
      </c>
      <c r="CS108" s="5">
        <v>1168577</v>
      </c>
      <c r="CT108" s="5">
        <v>3234</v>
      </c>
      <c r="CU108" s="5">
        <v>1536352</v>
      </c>
      <c r="CV108" s="5">
        <v>33389</v>
      </c>
      <c r="CW108" s="5">
        <v>19596740</v>
      </c>
      <c r="CX108" s="5">
        <v>44065</v>
      </c>
      <c r="CY108" s="5">
        <v>5253386</v>
      </c>
      <c r="CZ108" s="5">
        <v>812347</v>
      </c>
      <c r="DA108" s="5">
        <v>1130089521</v>
      </c>
      <c r="DB108" s="5">
        <v>623</v>
      </c>
      <c r="DC108" s="5">
        <v>22315</v>
      </c>
      <c r="DD108" s="5">
        <v>1247</v>
      </c>
      <c r="DE108" s="5">
        <v>932506</v>
      </c>
      <c r="DF108" s="5">
        <v>34627</v>
      </c>
      <c r="DG108" s="5">
        <v>5680647</v>
      </c>
      <c r="DH108" s="5">
        <v>814993</v>
      </c>
      <c r="DI108" s="5">
        <v>1136702675</v>
      </c>
      <c r="DJ108" s="5">
        <v>784796</v>
      </c>
      <c r="DK108" s="5">
        <v>1332454077</v>
      </c>
      <c r="DL108" s="5">
        <v>101940</v>
      </c>
      <c r="DM108" s="5">
        <v>138700066</v>
      </c>
      <c r="DN108" s="5">
        <v>40321</v>
      </c>
      <c r="DO108" s="5">
        <v>1554284</v>
      </c>
      <c r="DP108" s="5">
        <v>76295</v>
      </c>
      <c r="DQ108" s="5">
        <v>-20810505</v>
      </c>
      <c r="DR108" s="5">
        <v>577760</v>
      </c>
      <c r="DS108" s="5">
        <v>476740403</v>
      </c>
      <c r="DT108" s="5">
        <v>32571</v>
      </c>
      <c r="DU108" s="5">
        <v>17934506</v>
      </c>
      <c r="DV108" s="5">
        <v>357</v>
      </c>
      <c r="DW108" s="5">
        <v>6204</v>
      </c>
      <c r="DX108" s="5">
        <v>10922</v>
      </c>
      <c r="DY108" s="5">
        <v>328915</v>
      </c>
      <c r="DZ108" s="5">
        <v>556874</v>
      </c>
      <c r="EA108" s="5">
        <v>458797782</v>
      </c>
      <c r="EB108" s="5">
        <v>271948</v>
      </c>
      <c r="EC108" s="5">
        <v>133419866</v>
      </c>
      <c r="ED108" s="5">
        <v>203693</v>
      </c>
      <c r="EE108" s="5">
        <v>-96489601</v>
      </c>
    </row>
    <row r="109" spans="1:135" ht="11.25">
      <c r="A109" s="6">
        <v>60000</v>
      </c>
      <c r="B109" s="5" t="s">
        <v>66</v>
      </c>
      <c r="C109" s="5">
        <v>69999</v>
      </c>
      <c r="D109" s="5">
        <v>1354</v>
      </c>
      <c r="E109" s="5">
        <v>7479471</v>
      </c>
      <c r="F109" s="5">
        <v>4571</v>
      </c>
      <c r="G109" s="5">
        <v>24686292</v>
      </c>
      <c r="H109" s="5">
        <v>3500</v>
      </c>
      <c r="I109" s="5">
        <v>7682934</v>
      </c>
      <c r="J109" s="5">
        <v>0</v>
      </c>
      <c r="K109" s="5">
        <v>0</v>
      </c>
      <c r="L109" s="5">
        <v>1038</v>
      </c>
      <c r="M109" s="5">
        <v>1173457</v>
      </c>
      <c r="N109" s="5">
        <v>3231</v>
      </c>
      <c r="O109" s="5">
        <v>3162273</v>
      </c>
      <c r="P109" s="5">
        <v>413</v>
      </c>
      <c r="Q109" s="5">
        <v>2157611</v>
      </c>
      <c r="R109" s="5">
        <v>360</v>
      </c>
      <c r="S109" s="5">
        <v>778385</v>
      </c>
      <c r="T109" s="5">
        <v>0</v>
      </c>
      <c r="U109" s="5">
        <v>0</v>
      </c>
      <c r="V109" s="5">
        <v>12217</v>
      </c>
      <c r="W109" s="5">
        <v>26245057</v>
      </c>
      <c r="X109" s="5">
        <v>211</v>
      </c>
      <c r="Y109" s="5">
        <v>180994</v>
      </c>
      <c r="Z109" s="5">
        <v>2047</v>
      </c>
      <c r="AA109" s="5">
        <v>139501226</v>
      </c>
      <c r="AB109" s="5">
        <v>3357</v>
      </c>
      <c r="AC109" s="5">
        <v>14577643</v>
      </c>
      <c r="AD109" s="5">
        <v>105</v>
      </c>
      <c r="AE109" s="5">
        <v>2480756</v>
      </c>
      <c r="AF109" s="5">
        <v>30360</v>
      </c>
      <c r="AG109" s="5">
        <v>230180386</v>
      </c>
      <c r="AH109" s="5">
        <v>44253</v>
      </c>
      <c r="AI109" s="5">
        <v>249269198</v>
      </c>
      <c r="AJ109" s="5">
        <v>481109</v>
      </c>
      <c r="AK109" s="5">
        <v>1352417934</v>
      </c>
      <c r="AL109" s="5">
        <v>415199</v>
      </c>
      <c r="AM109" s="5">
        <v>817405655</v>
      </c>
      <c r="AN109" s="5">
        <v>226595</v>
      </c>
      <c r="AO109" s="5">
        <v>97476313</v>
      </c>
      <c r="AP109" s="5">
        <v>73560</v>
      </c>
      <c r="AQ109" s="5">
        <v>31568679</v>
      </c>
      <c r="AR109" s="5">
        <v>487813</v>
      </c>
      <c r="AS109" s="5">
        <v>2298868583</v>
      </c>
      <c r="AT109" s="5">
        <v>406121</v>
      </c>
      <c r="AU109" s="5">
        <v>4287908177</v>
      </c>
      <c r="AV109" s="5">
        <v>71375</v>
      </c>
      <c r="AW109" s="5">
        <v>67369797</v>
      </c>
      <c r="AX109" s="5">
        <v>410266</v>
      </c>
      <c r="AY109" s="5">
        <v>4355277972</v>
      </c>
      <c r="AZ109" s="5">
        <v>419625</v>
      </c>
      <c r="BA109" s="5">
        <v>730644663</v>
      </c>
      <c r="BB109" s="5">
        <v>319384</v>
      </c>
      <c r="BC109" s="5">
        <v>211562345</v>
      </c>
      <c r="BD109" s="5">
        <v>4147</v>
      </c>
      <c r="BE109" s="5">
        <v>53359963</v>
      </c>
      <c r="BF109" s="5">
        <v>449858</v>
      </c>
      <c r="BG109" s="5">
        <v>931270656</v>
      </c>
      <c r="BH109" s="5">
        <v>624</v>
      </c>
      <c r="BI109" s="5">
        <v>6130006</v>
      </c>
      <c r="BJ109" s="5">
        <v>173634</v>
      </c>
      <c r="BK109" s="5">
        <v>812704296</v>
      </c>
      <c r="BL109" s="5">
        <v>500137</v>
      </c>
      <c r="BM109" s="5">
        <v>8819018423</v>
      </c>
      <c r="BN109" s="5">
        <v>465576</v>
      </c>
      <c r="BO109" s="5">
        <v>1255665210</v>
      </c>
      <c r="BP109" s="5">
        <v>5218</v>
      </c>
      <c r="BQ109" s="5">
        <v>-1910389</v>
      </c>
      <c r="BR109" s="5">
        <v>452291</v>
      </c>
      <c r="BS109" s="5">
        <v>7271154790</v>
      </c>
      <c r="BT109" s="5">
        <v>200542</v>
      </c>
      <c r="BU109" s="5">
        <v>934008963</v>
      </c>
      <c r="BV109" s="5">
        <v>652834</v>
      </c>
      <c r="BW109" s="5">
        <v>8205163755</v>
      </c>
      <c r="BX109" s="5">
        <v>651708</v>
      </c>
      <c r="BY109" s="5">
        <v>34141989163</v>
      </c>
      <c r="BZ109" s="5">
        <v>651708</v>
      </c>
      <c r="CA109" s="5">
        <v>1426975171</v>
      </c>
      <c r="CB109" s="5">
        <v>1065930</v>
      </c>
      <c r="CC109" s="5">
        <v>79944773</v>
      </c>
      <c r="CD109" s="5">
        <v>364</v>
      </c>
      <c r="CE109" s="5">
        <v>78053</v>
      </c>
      <c r="CF109" s="5">
        <v>93532</v>
      </c>
      <c r="CG109" s="5">
        <v>7014927</v>
      </c>
      <c r="CH109" s="5">
        <v>623923</v>
      </c>
      <c r="CI109" s="5">
        <v>146621785</v>
      </c>
      <c r="CJ109" s="5">
        <v>650376</v>
      </c>
      <c r="CK109" s="5">
        <v>233155485</v>
      </c>
      <c r="CL109" s="5">
        <v>25482</v>
      </c>
      <c r="CM109" s="5">
        <v>18884030</v>
      </c>
      <c r="CN109" s="5">
        <v>0</v>
      </c>
      <c r="CO109" s="5">
        <v>0</v>
      </c>
      <c r="CP109" s="5">
        <v>259</v>
      </c>
      <c r="CQ109" s="5">
        <v>326681</v>
      </c>
      <c r="CR109" s="5">
        <v>3822</v>
      </c>
      <c r="CS109" s="5">
        <v>1701183</v>
      </c>
      <c r="CT109" s="5">
        <v>1296</v>
      </c>
      <c r="CU109" s="5">
        <v>572839</v>
      </c>
      <c r="CV109" s="5">
        <v>30860</v>
      </c>
      <c r="CW109" s="5">
        <v>21484732</v>
      </c>
      <c r="CX109" s="5">
        <v>0</v>
      </c>
      <c r="CY109" s="5">
        <v>0</v>
      </c>
      <c r="CZ109" s="5">
        <v>640211</v>
      </c>
      <c r="DA109" s="5">
        <v>1175537931</v>
      </c>
      <c r="DB109" s="5">
        <v>0</v>
      </c>
      <c r="DC109" s="5">
        <v>0</v>
      </c>
      <c r="DD109" s="5">
        <v>630</v>
      </c>
      <c r="DE109" s="5">
        <v>361122</v>
      </c>
      <c r="DF109" s="5">
        <v>31808</v>
      </c>
      <c r="DG109" s="5">
        <v>6318048</v>
      </c>
      <c r="DH109" s="5">
        <v>640481</v>
      </c>
      <c r="DI109" s="5">
        <v>1182217101</v>
      </c>
      <c r="DJ109" s="5">
        <v>605238</v>
      </c>
      <c r="DK109" s="5">
        <v>1292110204</v>
      </c>
      <c r="DL109" s="5">
        <v>85545</v>
      </c>
      <c r="DM109" s="5">
        <v>178399688</v>
      </c>
      <c r="DN109" s="5">
        <v>45782</v>
      </c>
      <c r="DO109" s="5">
        <v>3028384</v>
      </c>
      <c r="DP109" s="5">
        <v>60258</v>
      </c>
      <c r="DQ109" s="5">
        <v>-16911979</v>
      </c>
      <c r="DR109" s="5">
        <v>427602</v>
      </c>
      <c r="DS109" s="5">
        <v>437324430</v>
      </c>
      <c r="DT109" s="5">
        <v>23594</v>
      </c>
      <c r="DU109" s="5">
        <v>22869563</v>
      </c>
      <c r="DV109" s="5">
        <v>0</v>
      </c>
      <c r="DW109" s="5">
        <v>0</v>
      </c>
      <c r="DX109" s="5">
        <v>8135</v>
      </c>
      <c r="DY109" s="5">
        <v>239311</v>
      </c>
      <c r="DZ109" s="5">
        <v>414108</v>
      </c>
      <c r="EA109" s="5">
        <v>414555374</v>
      </c>
      <c r="EB109" s="5">
        <v>222921</v>
      </c>
      <c r="EC109" s="5">
        <v>140487844</v>
      </c>
      <c r="ED109" s="5">
        <v>165999</v>
      </c>
      <c r="EE109" s="5">
        <v>-98724332</v>
      </c>
    </row>
    <row r="110" spans="1:135" ht="11.25">
      <c r="A110" s="6">
        <v>70000</v>
      </c>
      <c r="B110" s="5" t="s">
        <v>66</v>
      </c>
      <c r="C110" s="5">
        <v>79999</v>
      </c>
      <c r="D110" s="5">
        <v>883</v>
      </c>
      <c r="E110" s="5">
        <v>11737075</v>
      </c>
      <c r="F110" s="5">
        <v>3832</v>
      </c>
      <c r="G110" s="5">
        <v>12022391</v>
      </c>
      <c r="H110" s="5">
        <v>4231</v>
      </c>
      <c r="I110" s="5">
        <v>8335662</v>
      </c>
      <c r="J110" s="5">
        <v>0</v>
      </c>
      <c r="K110" s="5">
        <v>0</v>
      </c>
      <c r="L110" s="5">
        <v>1401</v>
      </c>
      <c r="M110" s="5">
        <v>6338492</v>
      </c>
      <c r="N110" s="5">
        <v>5319</v>
      </c>
      <c r="O110" s="5">
        <v>18993582</v>
      </c>
      <c r="P110" s="5">
        <v>295</v>
      </c>
      <c r="Q110" s="5">
        <v>51349</v>
      </c>
      <c r="R110" s="5">
        <v>0</v>
      </c>
      <c r="S110" s="5">
        <v>0</v>
      </c>
      <c r="T110" s="5">
        <v>460</v>
      </c>
      <c r="U110" s="5">
        <v>1312209</v>
      </c>
      <c r="V110" s="5">
        <v>12622</v>
      </c>
      <c r="W110" s="5">
        <v>10104178</v>
      </c>
      <c r="X110" s="5">
        <v>2</v>
      </c>
      <c r="Y110" s="5">
        <v>12169</v>
      </c>
      <c r="Z110" s="5">
        <v>797</v>
      </c>
      <c r="AA110" s="5">
        <v>108575885</v>
      </c>
      <c r="AB110" s="5">
        <v>2109</v>
      </c>
      <c r="AC110" s="5">
        <v>2508590</v>
      </c>
      <c r="AD110" s="5">
        <v>105</v>
      </c>
      <c r="AE110" s="5">
        <v>236262</v>
      </c>
      <c r="AF110" s="5">
        <v>29401</v>
      </c>
      <c r="AG110" s="5">
        <v>180252971</v>
      </c>
      <c r="AH110" s="5">
        <v>29832</v>
      </c>
      <c r="AI110" s="5">
        <v>175595860</v>
      </c>
      <c r="AJ110" s="5">
        <v>416673</v>
      </c>
      <c r="AK110" s="5">
        <v>1374973846</v>
      </c>
      <c r="AL110" s="5">
        <v>361924</v>
      </c>
      <c r="AM110" s="5">
        <v>767767653</v>
      </c>
      <c r="AN110" s="5">
        <v>211082</v>
      </c>
      <c r="AO110" s="5">
        <v>97400655</v>
      </c>
      <c r="AP110" s="5">
        <v>60850</v>
      </c>
      <c r="AQ110" s="5">
        <v>26251849</v>
      </c>
      <c r="AR110" s="5">
        <v>421039</v>
      </c>
      <c r="AS110" s="5">
        <v>2266394003</v>
      </c>
      <c r="AT110" s="5">
        <v>348017</v>
      </c>
      <c r="AU110" s="5">
        <v>3843896250</v>
      </c>
      <c r="AV110" s="5">
        <v>65912</v>
      </c>
      <c r="AW110" s="5">
        <v>73416358</v>
      </c>
      <c r="AX110" s="5">
        <v>352326</v>
      </c>
      <c r="AY110" s="5">
        <v>3917312608</v>
      </c>
      <c r="AZ110" s="5">
        <v>364854</v>
      </c>
      <c r="BA110" s="5">
        <v>640075676</v>
      </c>
      <c r="BB110" s="5">
        <v>273135</v>
      </c>
      <c r="BC110" s="5">
        <v>188526074</v>
      </c>
      <c r="BD110" s="5">
        <v>2449</v>
      </c>
      <c r="BE110" s="5">
        <v>76790821</v>
      </c>
      <c r="BF110" s="5">
        <v>388220</v>
      </c>
      <c r="BG110" s="5">
        <v>847244857</v>
      </c>
      <c r="BH110" s="5">
        <v>259</v>
      </c>
      <c r="BI110" s="5">
        <v>493391</v>
      </c>
      <c r="BJ110" s="5">
        <v>138331</v>
      </c>
      <c r="BK110" s="5">
        <v>648874044</v>
      </c>
      <c r="BL110" s="5">
        <v>430303</v>
      </c>
      <c r="BM110" s="5">
        <v>7983993215</v>
      </c>
      <c r="BN110" s="5">
        <v>395049</v>
      </c>
      <c r="BO110" s="5">
        <v>1265303836</v>
      </c>
      <c r="BP110" s="5">
        <v>4492</v>
      </c>
      <c r="BQ110" s="5">
        <v>5702599</v>
      </c>
      <c r="BR110" s="5">
        <v>381871</v>
      </c>
      <c r="BS110" s="5">
        <v>6459192163</v>
      </c>
      <c r="BT110" s="5">
        <v>123512</v>
      </c>
      <c r="BU110" s="5">
        <v>576468325</v>
      </c>
      <c r="BV110" s="5">
        <v>505382</v>
      </c>
      <c r="BW110" s="5">
        <v>7035660489</v>
      </c>
      <c r="BX110" s="5">
        <v>504443</v>
      </c>
      <c r="BY110" s="5">
        <v>30852921105</v>
      </c>
      <c r="BZ110" s="5">
        <v>504444</v>
      </c>
      <c r="CA110" s="5">
        <v>1397908248</v>
      </c>
      <c r="CB110" s="5">
        <v>863345</v>
      </c>
      <c r="CC110" s="5">
        <v>64750931</v>
      </c>
      <c r="CD110" s="5">
        <v>41</v>
      </c>
      <c r="CE110" s="5">
        <v>72841</v>
      </c>
      <c r="CF110" s="5">
        <v>67812</v>
      </c>
      <c r="CG110" s="5">
        <v>5085834</v>
      </c>
      <c r="CH110" s="5">
        <v>483241</v>
      </c>
      <c r="CI110" s="5">
        <v>113561700</v>
      </c>
      <c r="CJ110" s="5">
        <v>504034</v>
      </c>
      <c r="CK110" s="5">
        <v>183160232</v>
      </c>
      <c r="CL110" s="5">
        <v>17528</v>
      </c>
      <c r="CM110" s="5">
        <v>10565614</v>
      </c>
      <c r="CN110" s="5">
        <v>0</v>
      </c>
      <c r="CO110" s="5">
        <v>0</v>
      </c>
      <c r="CP110" s="5">
        <v>105</v>
      </c>
      <c r="CQ110" s="5">
        <v>272651</v>
      </c>
      <c r="CR110" s="5">
        <v>2861</v>
      </c>
      <c r="CS110" s="5">
        <v>1064144</v>
      </c>
      <c r="CT110" s="5">
        <v>1399</v>
      </c>
      <c r="CU110" s="5">
        <v>745347</v>
      </c>
      <c r="CV110" s="5">
        <v>21788</v>
      </c>
      <c r="CW110" s="5">
        <v>12647755</v>
      </c>
      <c r="CX110" s="5">
        <v>0</v>
      </c>
      <c r="CY110" s="5">
        <v>0</v>
      </c>
      <c r="CZ110" s="5">
        <v>500746</v>
      </c>
      <c r="DA110" s="5">
        <v>1203719447</v>
      </c>
      <c r="DB110" s="5">
        <v>0</v>
      </c>
      <c r="DC110" s="5">
        <v>0</v>
      </c>
      <c r="DD110" s="5">
        <v>857</v>
      </c>
      <c r="DE110" s="5">
        <v>3610056</v>
      </c>
      <c r="DF110" s="5">
        <v>27010</v>
      </c>
      <c r="DG110" s="5">
        <v>5622286</v>
      </c>
      <c r="DH110" s="5">
        <v>501630</v>
      </c>
      <c r="DI110" s="5">
        <v>1212951788</v>
      </c>
      <c r="DJ110" s="5">
        <v>467677</v>
      </c>
      <c r="DK110" s="5">
        <v>1202392893</v>
      </c>
      <c r="DL110" s="5">
        <v>75337</v>
      </c>
      <c r="DM110" s="5">
        <v>162971461</v>
      </c>
      <c r="DN110" s="5">
        <v>35573</v>
      </c>
      <c r="DO110" s="5">
        <v>3735119</v>
      </c>
      <c r="DP110" s="5">
        <v>54248</v>
      </c>
      <c r="DQ110" s="5">
        <v>-11848481</v>
      </c>
      <c r="DR110" s="5">
        <v>308646</v>
      </c>
      <c r="DS110" s="5">
        <v>316262866</v>
      </c>
      <c r="DT110" s="5">
        <v>23471</v>
      </c>
      <c r="DU110" s="5">
        <v>22365983</v>
      </c>
      <c r="DV110" s="5">
        <v>0</v>
      </c>
      <c r="DW110" s="5">
        <v>0</v>
      </c>
      <c r="DX110" s="5">
        <v>6409</v>
      </c>
      <c r="DY110" s="5">
        <v>287096</v>
      </c>
      <c r="DZ110" s="5">
        <v>294738</v>
      </c>
      <c r="EA110" s="5">
        <v>293787624</v>
      </c>
      <c r="EB110" s="5">
        <v>196448</v>
      </c>
      <c r="EC110" s="5">
        <v>153435145</v>
      </c>
      <c r="ED110" s="5">
        <v>147946</v>
      </c>
      <c r="EE110" s="5">
        <v>-111897249</v>
      </c>
    </row>
    <row r="111" spans="1:135" ht="11.25">
      <c r="A111" s="6">
        <v>80000</v>
      </c>
      <c r="B111" s="5" t="s">
        <v>66</v>
      </c>
      <c r="C111" s="5">
        <v>89999</v>
      </c>
      <c r="D111" s="5">
        <v>442</v>
      </c>
      <c r="E111" s="5">
        <v>24009633</v>
      </c>
      <c r="F111" s="5">
        <v>4094</v>
      </c>
      <c r="G111" s="5">
        <v>17755600</v>
      </c>
      <c r="H111" s="5">
        <v>3117</v>
      </c>
      <c r="I111" s="5">
        <v>10307743</v>
      </c>
      <c r="J111" s="5">
        <v>0</v>
      </c>
      <c r="K111" s="5">
        <v>0</v>
      </c>
      <c r="L111" s="5">
        <v>831</v>
      </c>
      <c r="M111" s="5">
        <v>3274862</v>
      </c>
      <c r="N111" s="5">
        <v>3755</v>
      </c>
      <c r="O111" s="5">
        <v>15352053</v>
      </c>
      <c r="P111" s="5">
        <v>133</v>
      </c>
      <c r="Q111" s="5">
        <v>2698</v>
      </c>
      <c r="R111" s="5">
        <v>210</v>
      </c>
      <c r="S111" s="5">
        <v>348440</v>
      </c>
      <c r="T111" s="5">
        <v>405</v>
      </c>
      <c r="U111" s="5">
        <v>2654792</v>
      </c>
      <c r="V111" s="5">
        <v>10529</v>
      </c>
      <c r="W111" s="5">
        <v>19767768</v>
      </c>
      <c r="X111" s="5">
        <v>0</v>
      </c>
      <c r="Y111" s="5">
        <v>0</v>
      </c>
      <c r="Z111" s="5">
        <v>1163</v>
      </c>
      <c r="AA111" s="5">
        <v>103039934</v>
      </c>
      <c r="AB111" s="5">
        <v>1843</v>
      </c>
      <c r="AC111" s="5">
        <v>1524672</v>
      </c>
      <c r="AD111" s="5">
        <v>31</v>
      </c>
      <c r="AE111" s="5">
        <v>110138</v>
      </c>
      <c r="AF111" s="5">
        <v>23014</v>
      </c>
      <c r="AG111" s="5">
        <v>225869770</v>
      </c>
      <c r="AH111" s="5">
        <v>26125</v>
      </c>
      <c r="AI111" s="5">
        <v>155400310</v>
      </c>
      <c r="AJ111" s="5">
        <v>355773</v>
      </c>
      <c r="AK111" s="5">
        <v>1366696090</v>
      </c>
      <c r="AL111" s="5">
        <v>314959</v>
      </c>
      <c r="AM111" s="5">
        <v>717402007</v>
      </c>
      <c r="AN111" s="5">
        <v>191289</v>
      </c>
      <c r="AO111" s="5">
        <v>93120782</v>
      </c>
      <c r="AP111" s="5">
        <v>45365</v>
      </c>
      <c r="AQ111" s="5">
        <v>22946332</v>
      </c>
      <c r="AR111" s="5">
        <v>358294</v>
      </c>
      <c r="AS111" s="5">
        <v>2200165212</v>
      </c>
      <c r="AT111" s="5">
        <v>301110</v>
      </c>
      <c r="AU111" s="5">
        <v>3589092051</v>
      </c>
      <c r="AV111" s="5">
        <v>64818</v>
      </c>
      <c r="AW111" s="5">
        <v>87550882</v>
      </c>
      <c r="AX111" s="5">
        <v>304851</v>
      </c>
      <c r="AY111" s="5">
        <v>3676642933</v>
      </c>
      <c r="AZ111" s="5">
        <v>318950</v>
      </c>
      <c r="BA111" s="5">
        <v>686002687</v>
      </c>
      <c r="BB111" s="5">
        <v>247305</v>
      </c>
      <c r="BC111" s="5">
        <v>197458023</v>
      </c>
      <c r="BD111" s="5">
        <v>1625</v>
      </c>
      <c r="BE111" s="5">
        <v>84784684</v>
      </c>
      <c r="BF111" s="5">
        <v>336496</v>
      </c>
      <c r="BG111" s="5">
        <v>848636321</v>
      </c>
      <c r="BH111" s="5">
        <v>487</v>
      </c>
      <c r="BI111" s="5">
        <v>4864326</v>
      </c>
      <c r="BJ111" s="5">
        <v>119070</v>
      </c>
      <c r="BK111" s="5">
        <v>593529519</v>
      </c>
      <c r="BL111" s="5">
        <v>364626</v>
      </c>
      <c r="BM111" s="5">
        <v>7564411323</v>
      </c>
      <c r="BN111" s="5">
        <v>335286</v>
      </c>
      <c r="BO111" s="5">
        <v>1247967107</v>
      </c>
      <c r="BP111" s="5">
        <v>3476</v>
      </c>
      <c r="BQ111" s="5">
        <v>-138493</v>
      </c>
      <c r="BR111" s="5">
        <v>329259</v>
      </c>
      <c r="BS111" s="5">
        <v>6115339844</v>
      </c>
      <c r="BT111" s="5">
        <v>77755</v>
      </c>
      <c r="BU111" s="5">
        <v>364154541</v>
      </c>
      <c r="BV111" s="5">
        <v>407013</v>
      </c>
      <c r="BW111" s="5">
        <v>6479494387</v>
      </c>
      <c r="BX111" s="5">
        <v>406284</v>
      </c>
      <c r="BY111" s="5">
        <v>28074130218</v>
      </c>
      <c r="BZ111" s="5">
        <v>406025</v>
      </c>
      <c r="CA111" s="5">
        <v>1361847811</v>
      </c>
      <c r="CB111" s="5">
        <v>719178</v>
      </c>
      <c r="CC111" s="5">
        <v>53938322</v>
      </c>
      <c r="CD111" s="5">
        <v>105</v>
      </c>
      <c r="CE111" s="5">
        <v>22337</v>
      </c>
      <c r="CF111" s="5">
        <v>55419</v>
      </c>
      <c r="CG111" s="5">
        <v>4156413</v>
      </c>
      <c r="CH111" s="5">
        <v>393682</v>
      </c>
      <c r="CI111" s="5">
        <v>92515165</v>
      </c>
      <c r="CJ111" s="5">
        <v>405688</v>
      </c>
      <c r="CK111" s="5">
        <v>150555201</v>
      </c>
      <c r="CL111" s="5">
        <v>17744</v>
      </c>
      <c r="CM111" s="5">
        <v>12034142</v>
      </c>
      <c r="CN111" s="5">
        <v>63</v>
      </c>
      <c r="CO111" s="5">
        <v>91159</v>
      </c>
      <c r="CP111" s="5">
        <v>0</v>
      </c>
      <c r="CQ111" s="5">
        <v>0</v>
      </c>
      <c r="CR111" s="5">
        <v>2688</v>
      </c>
      <c r="CS111" s="5">
        <v>1925316</v>
      </c>
      <c r="CT111" s="5">
        <v>2194</v>
      </c>
      <c r="CU111" s="5">
        <v>1624905</v>
      </c>
      <c r="CV111" s="5">
        <v>21133</v>
      </c>
      <c r="CW111" s="5">
        <v>15675520</v>
      </c>
      <c r="CX111" s="5">
        <v>0</v>
      </c>
      <c r="CY111" s="5">
        <v>0</v>
      </c>
      <c r="CZ111" s="5">
        <v>404131</v>
      </c>
      <c r="DA111" s="5">
        <v>1196170648</v>
      </c>
      <c r="DB111" s="5">
        <v>146</v>
      </c>
      <c r="DC111" s="5">
        <v>79274</v>
      </c>
      <c r="DD111" s="5">
        <v>820</v>
      </c>
      <c r="DE111" s="5">
        <v>3584327</v>
      </c>
      <c r="DF111" s="5">
        <v>22524</v>
      </c>
      <c r="DG111" s="5">
        <v>3871989</v>
      </c>
      <c r="DH111" s="5">
        <v>404131</v>
      </c>
      <c r="DI111" s="5">
        <v>1203626965</v>
      </c>
      <c r="DJ111" s="5">
        <v>372453</v>
      </c>
      <c r="DK111" s="5">
        <v>1104976705</v>
      </c>
      <c r="DL111" s="5">
        <v>66614</v>
      </c>
      <c r="DM111" s="5">
        <v>172135492</v>
      </c>
      <c r="DN111" s="5">
        <v>30012</v>
      </c>
      <c r="DO111" s="5">
        <v>3185840</v>
      </c>
      <c r="DP111" s="5">
        <v>46675</v>
      </c>
      <c r="DQ111" s="5">
        <v>-10689043</v>
      </c>
      <c r="DR111" s="5">
        <v>232869</v>
      </c>
      <c r="DS111" s="5">
        <v>250142150</v>
      </c>
      <c r="DT111" s="5">
        <v>20492</v>
      </c>
      <c r="DU111" s="5">
        <v>19079972</v>
      </c>
      <c r="DV111" s="5">
        <v>172</v>
      </c>
      <c r="DW111" s="5">
        <v>1515</v>
      </c>
      <c r="DX111" s="5">
        <v>4622</v>
      </c>
      <c r="DY111" s="5">
        <v>115829</v>
      </c>
      <c r="DZ111" s="5">
        <v>220211</v>
      </c>
      <c r="EA111" s="5">
        <v>231232588</v>
      </c>
      <c r="EB111" s="5">
        <v>173514</v>
      </c>
      <c r="EC111" s="5">
        <v>167821892</v>
      </c>
      <c r="ED111" s="5">
        <v>135235</v>
      </c>
      <c r="EE111" s="5">
        <v>-128791376</v>
      </c>
    </row>
    <row r="112" spans="1:135" ht="11.25">
      <c r="A112" s="6">
        <v>90000</v>
      </c>
      <c r="B112" s="5" t="s">
        <v>66</v>
      </c>
      <c r="C112" s="5">
        <v>99999</v>
      </c>
      <c r="D112" s="5">
        <v>403</v>
      </c>
      <c r="E112" s="5">
        <v>23356880</v>
      </c>
      <c r="F112" s="5">
        <v>3126</v>
      </c>
      <c r="G112" s="5">
        <v>7770891</v>
      </c>
      <c r="H112" s="5">
        <v>4063</v>
      </c>
      <c r="I112" s="5">
        <v>14838828</v>
      </c>
      <c r="J112" s="5">
        <v>0</v>
      </c>
      <c r="K112" s="5">
        <v>0</v>
      </c>
      <c r="L112" s="5">
        <v>1894</v>
      </c>
      <c r="M112" s="5">
        <v>5425937</v>
      </c>
      <c r="N112" s="5">
        <v>2466</v>
      </c>
      <c r="O112" s="5">
        <v>977551</v>
      </c>
      <c r="P112" s="5">
        <v>509</v>
      </c>
      <c r="Q112" s="5">
        <v>1227055</v>
      </c>
      <c r="R112" s="5">
        <v>518</v>
      </c>
      <c r="S112" s="5">
        <v>500651</v>
      </c>
      <c r="T112" s="5">
        <v>162</v>
      </c>
      <c r="U112" s="5">
        <v>801074</v>
      </c>
      <c r="V112" s="5">
        <v>10507</v>
      </c>
      <c r="W112" s="5">
        <v>35175562</v>
      </c>
      <c r="X112" s="5">
        <v>110</v>
      </c>
      <c r="Y112" s="5">
        <v>4171</v>
      </c>
      <c r="Z112" s="5">
        <v>1099</v>
      </c>
      <c r="AA112" s="5">
        <v>57804022</v>
      </c>
      <c r="AB112" s="5">
        <v>1378</v>
      </c>
      <c r="AC112" s="5">
        <v>1736783</v>
      </c>
      <c r="AD112" s="5">
        <v>101</v>
      </c>
      <c r="AE112" s="5">
        <v>2615</v>
      </c>
      <c r="AF112" s="5">
        <v>23207</v>
      </c>
      <c r="AG112" s="5">
        <v>146317573</v>
      </c>
      <c r="AH112" s="5">
        <v>13883</v>
      </c>
      <c r="AI112" s="5">
        <v>119835859</v>
      </c>
      <c r="AJ112" s="5">
        <v>276714</v>
      </c>
      <c r="AK112" s="5">
        <v>1263413519</v>
      </c>
      <c r="AL112" s="5">
        <v>246432</v>
      </c>
      <c r="AM112" s="5">
        <v>610028593</v>
      </c>
      <c r="AN112" s="5">
        <v>150767</v>
      </c>
      <c r="AO112" s="5">
        <v>76865138</v>
      </c>
      <c r="AP112" s="5">
        <v>43586</v>
      </c>
      <c r="AQ112" s="5">
        <v>23393580</v>
      </c>
      <c r="AR112" s="5">
        <v>278697</v>
      </c>
      <c r="AS112" s="5">
        <v>1973700830</v>
      </c>
      <c r="AT112" s="5">
        <v>236394</v>
      </c>
      <c r="AU112" s="5">
        <v>3041433547</v>
      </c>
      <c r="AV112" s="5">
        <v>48614</v>
      </c>
      <c r="AW112" s="5">
        <v>53028085</v>
      </c>
      <c r="AX112" s="5">
        <v>238084</v>
      </c>
      <c r="AY112" s="5">
        <v>3094461631</v>
      </c>
      <c r="AZ112" s="5">
        <v>246719</v>
      </c>
      <c r="BA112" s="5">
        <v>498650467</v>
      </c>
      <c r="BB112" s="5">
        <v>192983</v>
      </c>
      <c r="BC112" s="5">
        <v>178030972</v>
      </c>
      <c r="BD112" s="5">
        <v>1188</v>
      </c>
      <c r="BE112" s="5">
        <v>12827976</v>
      </c>
      <c r="BF112" s="5">
        <v>259631</v>
      </c>
      <c r="BG112" s="5">
        <v>675714769</v>
      </c>
      <c r="BH112" s="5">
        <v>31</v>
      </c>
      <c r="BI112" s="5">
        <v>1230517</v>
      </c>
      <c r="BJ112" s="5">
        <v>92951</v>
      </c>
      <c r="BK112" s="5">
        <v>428486056</v>
      </c>
      <c r="BL112" s="5">
        <v>280969</v>
      </c>
      <c r="BM112" s="5">
        <v>6353588912</v>
      </c>
      <c r="BN112" s="5">
        <v>261893</v>
      </c>
      <c r="BO112" s="5">
        <v>1170260921</v>
      </c>
      <c r="BP112" s="5">
        <v>3363</v>
      </c>
      <c r="BQ112" s="5">
        <v>3701220</v>
      </c>
      <c r="BR112" s="5">
        <v>253707</v>
      </c>
      <c r="BS112" s="5">
        <v>5034384751</v>
      </c>
      <c r="BT112" s="5">
        <v>53693</v>
      </c>
      <c r="BU112" s="5">
        <v>250474990</v>
      </c>
      <c r="BV112" s="5">
        <v>307401</v>
      </c>
      <c r="BW112" s="5">
        <v>5284859741</v>
      </c>
      <c r="BX112" s="5">
        <v>306920</v>
      </c>
      <c r="BY112" s="5">
        <v>23860868285</v>
      </c>
      <c r="BZ112" s="5">
        <v>306921</v>
      </c>
      <c r="CA112" s="5">
        <v>1260216520</v>
      </c>
      <c r="CB112" s="5">
        <v>546981</v>
      </c>
      <c r="CC112" s="5">
        <v>41023468</v>
      </c>
      <c r="CD112" s="5">
        <v>163</v>
      </c>
      <c r="CE112" s="5">
        <v>70001</v>
      </c>
      <c r="CF112" s="5">
        <v>40860</v>
      </c>
      <c r="CG112" s="5">
        <v>3064570</v>
      </c>
      <c r="CH112" s="5">
        <v>298509</v>
      </c>
      <c r="CI112" s="5">
        <v>70149636</v>
      </c>
      <c r="CJ112" s="5">
        <v>306776</v>
      </c>
      <c r="CK112" s="5">
        <v>114060056</v>
      </c>
      <c r="CL112" s="5">
        <v>17078</v>
      </c>
      <c r="CM112" s="5">
        <v>14328706</v>
      </c>
      <c r="CN112" s="5">
        <v>1</v>
      </c>
      <c r="CO112" s="5">
        <v>2002</v>
      </c>
      <c r="CP112" s="5">
        <v>31</v>
      </c>
      <c r="CQ112" s="5">
        <v>3121</v>
      </c>
      <c r="CR112" s="5">
        <v>2920</v>
      </c>
      <c r="CS112" s="5">
        <v>2734385</v>
      </c>
      <c r="CT112" s="5">
        <v>1444</v>
      </c>
      <c r="CU112" s="5">
        <v>1595928</v>
      </c>
      <c r="CV112" s="5">
        <v>21412</v>
      </c>
      <c r="CW112" s="5">
        <v>18664142</v>
      </c>
      <c r="CX112" s="5">
        <v>0</v>
      </c>
      <c r="CY112" s="5">
        <v>0</v>
      </c>
      <c r="CZ112" s="5">
        <v>305637</v>
      </c>
      <c r="DA112" s="5">
        <v>1128036444</v>
      </c>
      <c r="DB112" s="5">
        <v>173</v>
      </c>
      <c r="DC112" s="5">
        <v>3663</v>
      </c>
      <c r="DD112" s="5">
        <v>177</v>
      </c>
      <c r="DE112" s="5">
        <v>179254</v>
      </c>
      <c r="DF112" s="5">
        <v>16307</v>
      </c>
      <c r="DG112" s="5">
        <v>4947794</v>
      </c>
      <c r="DH112" s="5">
        <v>305669</v>
      </c>
      <c r="DI112" s="5">
        <v>1133163492</v>
      </c>
      <c r="DJ112" s="5">
        <v>281521</v>
      </c>
      <c r="DK112" s="5">
        <v>992981405</v>
      </c>
      <c r="DL112" s="5">
        <v>59376</v>
      </c>
      <c r="DM112" s="5">
        <v>175891745</v>
      </c>
      <c r="DN112" s="5">
        <v>27895</v>
      </c>
      <c r="DO112" s="5">
        <v>3525796</v>
      </c>
      <c r="DP112" s="5">
        <v>30838</v>
      </c>
      <c r="DQ112" s="5">
        <v>-6564606</v>
      </c>
      <c r="DR112" s="5">
        <v>165047</v>
      </c>
      <c r="DS112" s="5">
        <v>204340325</v>
      </c>
      <c r="DT112" s="5">
        <v>19897</v>
      </c>
      <c r="DU112" s="5">
        <v>18927872</v>
      </c>
      <c r="DV112" s="5">
        <v>187</v>
      </c>
      <c r="DW112" s="5">
        <v>2880</v>
      </c>
      <c r="DX112" s="5">
        <v>3378</v>
      </c>
      <c r="DY112" s="5">
        <v>101142</v>
      </c>
      <c r="DZ112" s="5">
        <v>152011</v>
      </c>
      <c r="EA112" s="5">
        <v>185489187</v>
      </c>
      <c r="EB112" s="5">
        <v>141544</v>
      </c>
      <c r="EC112" s="5">
        <v>161749123</v>
      </c>
      <c r="ED112" s="5">
        <v>106372</v>
      </c>
      <c r="EE112" s="5">
        <v>-115189924</v>
      </c>
    </row>
    <row r="113" spans="1:135" ht="11.25">
      <c r="A113" s="6">
        <v>100000</v>
      </c>
      <c r="B113" s="5" t="s">
        <v>66</v>
      </c>
      <c r="C113" s="5">
        <v>149999</v>
      </c>
      <c r="D113" s="5">
        <v>2787</v>
      </c>
      <c r="E113" s="5">
        <v>72719977</v>
      </c>
      <c r="F113" s="5">
        <v>10681</v>
      </c>
      <c r="G113" s="5">
        <v>34938135</v>
      </c>
      <c r="H113" s="5">
        <v>13016</v>
      </c>
      <c r="I113" s="5">
        <v>26039299</v>
      </c>
      <c r="J113" s="5">
        <v>31</v>
      </c>
      <c r="K113" s="5">
        <v>337</v>
      </c>
      <c r="L113" s="5">
        <v>2132</v>
      </c>
      <c r="M113" s="5">
        <v>9044339</v>
      </c>
      <c r="N113" s="5">
        <v>13262</v>
      </c>
      <c r="O113" s="5">
        <v>29616803</v>
      </c>
      <c r="P113" s="5">
        <v>1613</v>
      </c>
      <c r="Q113" s="5">
        <v>4623914</v>
      </c>
      <c r="R113" s="5">
        <v>482</v>
      </c>
      <c r="S113" s="5">
        <v>8094793</v>
      </c>
      <c r="T113" s="5">
        <v>340</v>
      </c>
      <c r="U113" s="5">
        <v>13534301</v>
      </c>
      <c r="V113" s="5">
        <v>40223</v>
      </c>
      <c r="W113" s="5">
        <v>109404174</v>
      </c>
      <c r="X113" s="5">
        <v>281</v>
      </c>
      <c r="Y113" s="5">
        <v>519774</v>
      </c>
      <c r="Z113" s="5">
        <v>3506</v>
      </c>
      <c r="AA113" s="5">
        <v>304092176</v>
      </c>
      <c r="AB113" s="5">
        <v>4620</v>
      </c>
      <c r="AC113" s="5">
        <v>45350802</v>
      </c>
      <c r="AD113" s="5">
        <v>0</v>
      </c>
      <c r="AE113" s="5">
        <v>0</v>
      </c>
      <c r="AF113" s="5">
        <v>80494</v>
      </c>
      <c r="AG113" s="5">
        <v>618121517</v>
      </c>
      <c r="AH113" s="5">
        <v>28999</v>
      </c>
      <c r="AI113" s="5">
        <v>280125844</v>
      </c>
      <c r="AJ113" s="5">
        <v>730275</v>
      </c>
      <c r="AK113" s="5">
        <v>4813809409</v>
      </c>
      <c r="AL113" s="5">
        <v>655811</v>
      </c>
      <c r="AM113" s="5">
        <v>1930599854</v>
      </c>
      <c r="AN113" s="5">
        <v>418423</v>
      </c>
      <c r="AO113" s="5">
        <v>209707587</v>
      </c>
      <c r="AP113" s="5">
        <v>118506</v>
      </c>
      <c r="AQ113" s="5">
        <v>64380314</v>
      </c>
      <c r="AR113" s="5">
        <v>734788</v>
      </c>
      <c r="AS113" s="5">
        <v>7018497166</v>
      </c>
      <c r="AT113" s="5">
        <v>617278</v>
      </c>
      <c r="AU113" s="5">
        <v>9096020478</v>
      </c>
      <c r="AV113" s="5">
        <v>156944</v>
      </c>
      <c r="AW113" s="5">
        <v>235231667</v>
      </c>
      <c r="AX113" s="5">
        <v>626926</v>
      </c>
      <c r="AY113" s="5">
        <v>9331252145</v>
      </c>
      <c r="AZ113" s="5">
        <v>665158</v>
      </c>
      <c r="BA113" s="5">
        <v>1590590963</v>
      </c>
      <c r="BB113" s="5">
        <v>521702</v>
      </c>
      <c r="BC113" s="5">
        <v>594148941</v>
      </c>
      <c r="BD113" s="5">
        <v>3937</v>
      </c>
      <c r="BE113" s="5">
        <v>78845664</v>
      </c>
      <c r="BF113" s="5">
        <v>692796</v>
      </c>
      <c r="BG113" s="5">
        <v>2140514258</v>
      </c>
      <c r="BH113" s="5">
        <v>799</v>
      </c>
      <c r="BI113" s="5">
        <v>7468071</v>
      </c>
      <c r="BJ113" s="5">
        <v>224259</v>
      </c>
      <c r="BK113" s="5">
        <v>1459512225</v>
      </c>
      <c r="BL113" s="5">
        <v>737555</v>
      </c>
      <c r="BM113" s="5">
        <v>20245522368</v>
      </c>
      <c r="BN113" s="5">
        <v>688611</v>
      </c>
      <c r="BO113" s="5">
        <v>4481271576</v>
      </c>
      <c r="BP113" s="5">
        <v>12523</v>
      </c>
      <c r="BQ113" s="5">
        <v>-9183414</v>
      </c>
      <c r="BR113" s="5">
        <v>662821</v>
      </c>
      <c r="BS113" s="5">
        <v>15312524825</v>
      </c>
      <c r="BT113" s="5">
        <v>111386</v>
      </c>
      <c r="BU113" s="5">
        <v>524108398</v>
      </c>
      <c r="BV113" s="5">
        <v>774206</v>
      </c>
      <c r="BW113" s="5">
        <v>15836633224</v>
      </c>
      <c r="BX113" s="5">
        <v>773778</v>
      </c>
      <c r="BY113" s="5">
        <v>76909497305</v>
      </c>
      <c r="BZ113" s="5">
        <v>773669</v>
      </c>
      <c r="CA113" s="5">
        <v>4697275772</v>
      </c>
      <c r="CB113" s="5">
        <v>1387367</v>
      </c>
      <c r="CC113" s="5">
        <v>104052549</v>
      </c>
      <c r="CD113" s="5">
        <v>284</v>
      </c>
      <c r="CE113" s="5">
        <v>74006</v>
      </c>
      <c r="CF113" s="5">
        <v>113224</v>
      </c>
      <c r="CG113" s="5">
        <v>8491735</v>
      </c>
      <c r="CH113" s="5">
        <v>751370</v>
      </c>
      <c r="CI113" s="5">
        <v>176571856</v>
      </c>
      <c r="CJ113" s="5">
        <v>768686</v>
      </c>
      <c r="CK113" s="5">
        <v>286206087</v>
      </c>
      <c r="CL113" s="5">
        <v>44498</v>
      </c>
      <c r="CM113" s="5">
        <v>46709491</v>
      </c>
      <c r="CN113" s="5">
        <v>561</v>
      </c>
      <c r="CO113" s="5">
        <v>593067</v>
      </c>
      <c r="CP113" s="5">
        <v>110</v>
      </c>
      <c r="CQ113" s="5">
        <v>15143</v>
      </c>
      <c r="CR113" s="5">
        <v>10955</v>
      </c>
      <c r="CS113" s="5">
        <v>14840181</v>
      </c>
      <c r="CT113" s="5">
        <v>4432</v>
      </c>
      <c r="CU113" s="5">
        <v>5966242</v>
      </c>
      <c r="CV113" s="5">
        <v>59397</v>
      </c>
      <c r="CW113" s="5">
        <v>68124125</v>
      </c>
      <c r="CX113" s="5">
        <v>0</v>
      </c>
      <c r="CY113" s="5">
        <v>0</v>
      </c>
      <c r="CZ113" s="5">
        <v>771636</v>
      </c>
      <c r="DA113" s="5">
        <v>4343968337</v>
      </c>
      <c r="DB113" s="5">
        <v>391</v>
      </c>
      <c r="DC113" s="5">
        <v>808918</v>
      </c>
      <c r="DD113" s="5">
        <v>2899</v>
      </c>
      <c r="DE113" s="5">
        <v>15524180</v>
      </c>
      <c r="DF113" s="5">
        <v>39359</v>
      </c>
      <c r="DG113" s="5">
        <v>12563865</v>
      </c>
      <c r="DH113" s="5">
        <v>771934</v>
      </c>
      <c r="DI113" s="5">
        <v>4372056383</v>
      </c>
      <c r="DJ113" s="5">
        <v>700491</v>
      </c>
      <c r="DK113" s="5">
        <v>3487776824</v>
      </c>
      <c r="DL113" s="5">
        <v>185033</v>
      </c>
      <c r="DM113" s="5">
        <v>766807495</v>
      </c>
      <c r="DN113" s="5">
        <v>89683</v>
      </c>
      <c r="DO113" s="5">
        <v>12597224</v>
      </c>
      <c r="DP113" s="5">
        <v>0</v>
      </c>
      <c r="DQ113" s="5">
        <v>0</v>
      </c>
      <c r="DR113" s="5">
        <v>380320</v>
      </c>
      <c r="DS113" s="5">
        <v>546037255</v>
      </c>
      <c r="DT113" s="5">
        <v>53643</v>
      </c>
      <c r="DU113" s="5">
        <v>79219432</v>
      </c>
      <c r="DV113" s="5">
        <v>645</v>
      </c>
      <c r="DW113" s="5">
        <v>9980</v>
      </c>
      <c r="DX113" s="5">
        <v>10320</v>
      </c>
      <c r="DY113" s="5">
        <v>477443</v>
      </c>
      <c r="DZ113" s="5">
        <v>345518</v>
      </c>
      <c r="EA113" s="5">
        <v>466696932</v>
      </c>
      <c r="EB113" s="5">
        <v>391993</v>
      </c>
      <c r="EC113" s="5">
        <v>652331634</v>
      </c>
      <c r="ED113" s="5">
        <v>320154</v>
      </c>
      <c r="EE113" s="5">
        <v>-525062794</v>
      </c>
    </row>
    <row r="114" spans="1:135" ht="11.25">
      <c r="A114" s="6">
        <v>150000</v>
      </c>
      <c r="B114" s="5" t="s">
        <v>66</v>
      </c>
      <c r="C114" s="5">
        <v>199999</v>
      </c>
      <c r="D114" s="5">
        <v>1014</v>
      </c>
      <c r="E114" s="5">
        <v>9104705</v>
      </c>
      <c r="F114" s="5">
        <v>7173</v>
      </c>
      <c r="G114" s="5">
        <v>27848325</v>
      </c>
      <c r="H114" s="5">
        <v>8759</v>
      </c>
      <c r="I114" s="5">
        <v>25626628</v>
      </c>
      <c r="J114" s="5">
        <v>110</v>
      </c>
      <c r="K114" s="5">
        <v>97771</v>
      </c>
      <c r="L114" s="5">
        <v>1176</v>
      </c>
      <c r="M114" s="5">
        <v>1585561</v>
      </c>
      <c r="N114" s="5">
        <v>5560</v>
      </c>
      <c r="O114" s="5">
        <v>23857458</v>
      </c>
      <c r="P114" s="5">
        <v>776</v>
      </c>
      <c r="Q114" s="5">
        <v>3416921</v>
      </c>
      <c r="R114" s="5">
        <v>161</v>
      </c>
      <c r="S114" s="5">
        <v>1142368</v>
      </c>
      <c r="T114" s="5">
        <v>71</v>
      </c>
      <c r="U114" s="5">
        <v>20693</v>
      </c>
      <c r="V114" s="5">
        <v>25664</v>
      </c>
      <c r="W114" s="5">
        <v>88678975</v>
      </c>
      <c r="X114" s="5">
        <v>203</v>
      </c>
      <c r="Y114" s="5">
        <v>320325</v>
      </c>
      <c r="Z114" s="5">
        <v>1404</v>
      </c>
      <c r="AA114" s="5">
        <v>167346401</v>
      </c>
      <c r="AB114" s="5">
        <v>1820</v>
      </c>
      <c r="AC114" s="5">
        <v>21427112</v>
      </c>
      <c r="AD114" s="5">
        <v>110</v>
      </c>
      <c r="AE114" s="5">
        <v>878</v>
      </c>
      <c r="AF114" s="5">
        <v>45942</v>
      </c>
      <c r="AG114" s="5">
        <v>366000615</v>
      </c>
      <c r="AH114" s="5">
        <v>7239</v>
      </c>
      <c r="AI114" s="5">
        <v>116015958</v>
      </c>
      <c r="AJ114" s="5">
        <v>278709</v>
      </c>
      <c r="AK114" s="5">
        <v>3110405772</v>
      </c>
      <c r="AL114" s="5">
        <v>252401</v>
      </c>
      <c r="AM114" s="5">
        <v>990767077</v>
      </c>
      <c r="AN114" s="5">
        <v>183051</v>
      </c>
      <c r="AO114" s="5">
        <v>105275784</v>
      </c>
      <c r="AP114" s="5">
        <v>46620</v>
      </c>
      <c r="AQ114" s="5">
        <v>39997086</v>
      </c>
      <c r="AR114" s="5">
        <v>280128</v>
      </c>
      <c r="AS114" s="5">
        <v>4246445718</v>
      </c>
      <c r="AT114" s="5">
        <v>231866</v>
      </c>
      <c r="AU114" s="5">
        <v>4303369834</v>
      </c>
      <c r="AV114" s="5">
        <v>72500</v>
      </c>
      <c r="AW114" s="5">
        <v>198092055</v>
      </c>
      <c r="AX114" s="5">
        <v>236963</v>
      </c>
      <c r="AY114" s="5">
        <v>4501461889</v>
      </c>
      <c r="AZ114" s="5">
        <v>254816</v>
      </c>
      <c r="BA114" s="5">
        <v>773359301</v>
      </c>
      <c r="BB114" s="5">
        <v>198741</v>
      </c>
      <c r="BC114" s="5">
        <v>256122246</v>
      </c>
      <c r="BD114" s="5">
        <v>1702</v>
      </c>
      <c r="BE114" s="5">
        <v>174343625</v>
      </c>
      <c r="BF114" s="5">
        <v>263175</v>
      </c>
      <c r="BG114" s="5">
        <v>1049989058</v>
      </c>
      <c r="BH114" s="5">
        <v>242</v>
      </c>
      <c r="BI114" s="5">
        <v>1281295</v>
      </c>
      <c r="BJ114" s="5">
        <v>64491</v>
      </c>
      <c r="BK114" s="5">
        <v>576562082</v>
      </c>
      <c r="BL114" s="5">
        <v>280623</v>
      </c>
      <c r="BM114" s="5">
        <v>10122639729</v>
      </c>
      <c r="BN114" s="5">
        <v>262990</v>
      </c>
      <c r="BO114" s="5">
        <v>2932795748</v>
      </c>
      <c r="BP114" s="5">
        <v>6292</v>
      </c>
      <c r="BQ114" s="5">
        <v>-1781432</v>
      </c>
      <c r="BR114" s="5">
        <v>248913</v>
      </c>
      <c r="BS114" s="5">
        <v>7231599097</v>
      </c>
      <c r="BT114" s="5">
        <v>36602</v>
      </c>
      <c r="BU114" s="5">
        <v>168305588</v>
      </c>
      <c r="BV114" s="5">
        <v>285515</v>
      </c>
      <c r="BW114" s="5">
        <v>7399904684</v>
      </c>
      <c r="BX114" s="5">
        <v>285317</v>
      </c>
      <c r="BY114" s="5">
        <v>41592812213</v>
      </c>
      <c r="BZ114" s="5">
        <v>285317</v>
      </c>
      <c r="CA114" s="5">
        <v>2956152080</v>
      </c>
      <c r="CB114" s="5">
        <v>515860</v>
      </c>
      <c r="CC114" s="5">
        <v>38689446</v>
      </c>
      <c r="CD114" s="5">
        <v>0</v>
      </c>
      <c r="CE114" s="5">
        <v>24224</v>
      </c>
      <c r="CF114" s="5">
        <v>48933</v>
      </c>
      <c r="CG114" s="5">
        <v>3669950</v>
      </c>
      <c r="CH114" s="5">
        <v>264723</v>
      </c>
      <c r="CI114" s="5">
        <v>62209889</v>
      </c>
      <c r="CJ114" s="5">
        <v>246025</v>
      </c>
      <c r="CK114" s="5">
        <v>99631275</v>
      </c>
      <c r="CL114" s="5">
        <v>11133</v>
      </c>
      <c r="CM114" s="5">
        <v>12656140</v>
      </c>
      <c r="CN114" s="5">
        <v>472</v>
      </c>
      <c r="CO114" s="5">
        <v>712136</v>
      </c>
      <c r="CP114" s="5">
        <v>168</v>
      </c>
      <c r="CQ114" s="5">
        <v>1245625</v>
      </c>
      <c r="CR114" s="5">
        <v>5378</v>
      </c>
      <c r="CS114" s="5">
        <v>11691492</v>
      </c>
      <c r="CT114" s="5">
        <v>2257</v>
      </c>
      <c r="CU114" s="5">
        <v>4419170</v>
      </c>
      <c r="CV114" s="5">
        <v>18331</v>
      </c>
      <c r="CW114" s="5">
        <v>30724564</v>
      </c>
      <c r="CX114" s="5">
        <v>17</v>
      </c>
      <c r="CY114" s="5">
        <v>1026</v>
      </c>
      <c r="CZ114" s="5">
        <v>284753</v>
      </c>
      <c r="DA114" s="5">
        <v>2825909476</v>
      </c>
      <c r="DB114" s="5">
        <v>110</v>
      </c>
      <c r="DC114" s="5">
        <v>113062</v>
      </c>
      <c r="DD114" s="5">
        <v>1382</v>
      </c>
      <c r="DE114" s="5">
        <v>13045960</v>
      </c>
      <c r="DF114" s="5">
        <v>10875</v>
      </c>
      <c r="DG114" s="5">
        <v>5104160</v>
      </c>
      <c r="DH114" s="5">
        <v>284846</v>
      </c>
      <c r="DI114" s="5">
        <v>2844059596</v>
      </c>
      <c r="DJ114" s="5">
        <v>250854</v>
      </c>
      <c r="DK114" s="5">
        <v>1966458356</v>
      </c>
      <c r="DL114" s="5">
        <v>98829</v>
      </c>
      <c r="DM114" s="5">
        <v>666412599</v>
      </c>
      <c r="DN114" s="5">
        <v>33526</v>
      </c>
      <c r="DO114" s="5">
        <v>6125964</v>
      </c>
      <c r="DP114" s="5">
        <v>0</v>
      </c>
      <c r="DQ114" s="5">
        <v>0</v>
      </c>
      <c r="DR114" s="5">
        <v>120092</v>
      </c>
      <c r="DS114" s="5">
        <v>249984272</v>
      </c>
      <c r="DT114" s="5">
        <v>31771</v>
      </c>
      <c r="DU114" s="5">
        <v>71082111</v>
      </c>
      <c r="DV114" s="5">
        <v>51</v>
      </c>
      <c r="DW114" s="5">
        <v>509</v>
      </c>
      <c r="DX114" s="5">
        <v>2601</v>
      </c>
      <c r="DY114" s="5">
        <v>137875</v>
      </c>
      <c r="DZ114" s="5">
        <v>99925</v>
      </c>
      <c r="EA114" s="5">
        <v>179805355</v>
      </c>
      <c r="EB114" s="5">
        <v>163806</v>
      </c>
      <c r="EC114" s="5">
        <v>456443635</v>
      </c>
      <c r="ED114" s="5">
        <v>135058</v>
      </c>
      <c r="EE114" s="5">
        <v>-367619710</v>
      </c>
    </row>
    <row r="115" spans="1:135" ht="11.25">
      <c r="A115" s="6">
        <v>200000</v>
      </c>
      <c r="B115" s="5" t="s">
        <v>66</v>
      </c>
      <c r="C115" s="5">
        <v>299999</v>
      </c>
      <c r="D115" s="5">
        <v>624</v>
      </c>
      <c r="E115" s="5">
        <v>4189666</v>
      </c>
      <c r="F115" s="5">
        <v>6554</v>
      </c>
      <c r="G115" s="5">
        <v>37897842</v>
      </c>
      <c r="H115" s="5">
        <v>7105</v>
      </c>
      <c r="I115" s="5">
        <v>23670973</v>
      </c>
      <c r="J115" s="5">
        <v>34</v>
      </c>
      <c r="K115" s="5">
        <v>67134</v>
      </c>
      <c r="L115" s="5">
        <v>929</v>
      </c>
      <c r="M115" s="5">
        <v>4821151</v>
      </c>
      <c r="N115" s="5">
        <v>4924</v>
      </c>
      <c r="O115" s="5">
        <v>17422385</v>
      </c>
      <c r="P115" s="5">
        <v>1255</v>
      </c>
      <c r="Q115" s="5">
        <v>4660389</v>
      </c>
      <c r="R115" s="5">
        <v>63</v>
      </c>
      <c r="S115" s="5">
        <v>668463</v>
      </c>
      <c r="T115" s="5">
        <v>61</v>
      </c>
      <c r="U115" s="5">
        <v>1680495</v>
      </c>
      <c r="V115" s="5">
        <v>26980</v>
      </c>
      <c r="W115" s="5">
        <v>122713276</v>
      </c>
      <c r="X115" s="5">
        <v>66</v>
      </c>
      <c r="Y115" s="5">
        <v>619622</v>
      </c>
      <c r="Z115" s="5">
        <v>1247</v>
      </c>
      <c r="AA115" s="5">
        <v>280192500</v>
      </c>
      <c r="AB115" s="5">
        <v>1774</v>
      </c>
      <c r="AC115" s="5">
        <v>15066229</v>
      </c>
      <c r="AD115" s="5">
        <v>34</v>
      </c>
      <c r="AE115" s="5">
        <v>223658</v>
      </c>
      <c r="AF115" s="5">
        <v>43843</v>
      </c>
      <c r="AG115" s="5">
        <v>521111822</v>
      </c>
      <c r="AH115" s="5">
        <v>3902</v>
      </c>
      <c r="AI115" s="5">
        <v>98110238</v>
      </c>
      <c r="AJ115" s="5">
        <v>195251</v>
      </c>
      <c r="AK115" s="5">
        <v>3351204660</v>
      </c>
      <c r="AL115" s="5">
        <v>179281</v>
      </c>
      <c r="AM115" s="5">
        <v>861457730</v>
      </c>
      <c r="AN115" s="5">
        <v>131742</v>
      </c>
      <c r="AO115" s="5">
        <v>77250894</v>
      </c>
      <c r="AP115" s="5">
        <v>34243</v>
      </c>
      <c r="AQ115" s="5">
        <v>27953602</v>
      </c>
      <c r="AR115" s="5">
        <v>196244</v>
      </c>
      <c r="AS115" s="5">
        <v>4317866884</v>
      </c>
      <c r="AT115" s="5">
        <v>162877</v>
      </c>
      <c r="AU115" s="5">
        <v>3605422851</v>
      </c>
      <c r="AV115" s="5">
        <v>60374</v>
      </c>
      <c r="AW115" s="5">
        <v>265851763</v>
      </c>
      <c r="AX115" s="5">
        <v>168474</v>
      </c>
      <c r="AY115" s="5">
        <v>3871274612</v>
      </c>
      <c r="AZ115" s="5">
        <v>177976</v>
      </c>
      <c r="BA115" s="5">
        <v>804648461</v>
      </c>
      <c r="BB115" s="5">
        <v>131742</v>
      </c>
      <c r="BC115" s="5">
        <v>318970068</v>
      </c>
      <c r="BD115" s="5">
        <v>1717</v>
      </c>
      <c r="BE115" s="5">
        <v>121619980</v>
      </c>
      <c r="BF115" s="5">
        <v>184394</v>
      </c>
      <c r="BG115" s="5">
        <v>1058513480</v>
      </c>
      <c r="BH115" s="5">
        <v>159</v>
      </c>
      <c r="BI115" s="5">
        <v>13272569</v>
      </c>
      <c r="BJ115" s="5">
        <v>41581</v>
      </c>
      <c r="BK115" s="5">
        <v>500566013</v>
      </c>
      <c r="BL115" s="5">
        <v>196303</v>
      </c>
      <c r="BM115" s="5">
        <v>9185267872</v>
      </c>
      <c r="BN115" s="5">
        <v>187654</v>
      </c>
      <c r="BO115" s="5">
        <v>3199439825</v>
      </c>
      <c r="BP115" s="5">
        <v>6671</v>
      </c>
      <c r="BQ115" s="5">
        <v>-4766950</v>
      </c>
      <c r="BR115" s="5">
        <v>175383</v>
      </c>
      <c r="BS115" s="5">
        <v>6193073735</v>
      </c>
      <c r="BT115" s="5">
        <v>24292</v>
      </c>
      <c r="BU115" s="5">
        <v>109174861</v>
      </c>
      <c r="BV115" s="5">
        <v>199675</v>
      </c>
      <c r="BW115" s="5">
        <v>6302248596</v>
      </c>
      <c r="BX115" s="5">
        <v>199507</v>
      </c>
      <c r="BY115" s="5">
        <v>41681594958</v>
      </c>
      <c r="BZ115" s="5">
        <v>199509</v>
      </c>
      <c r="CA115" s="5">
        <v>3235072627</v>
      </c>
      <c r="CB115" s="5">
        <v>362904</v>
      </c>
      <c r="CC115" s="5">
        <v>27217828</v>
      </c>
      <c r="CD115" s="5">
        <v>17</v>
      </c>
      <c r="CE115" s="5">
        <v>10727</v>
      </c>
      <c r="CF115" s="5">
        <v>38545</v>
      </c>
      <c r="CG115" s="5">
        <v>2890955</v>
      </c>
      <c r="CH115" s="5">
        <v>195177</v>
      </c>
      <c r="CI115" s="5">
        <v>45866615</v>
      </c>
      <c r="CJ115" s="5">
        <v>155202</v>
      </c>
      <c r="CK115" s="5">
        <v>59056840</v>
      </c>
      <c r="CL115" s="5">
        <v>4594</v>
      </c>
      <c r="CM115" s="5">
        <v>4483082</v>
      </c>
      <c r="CN115" s="5">
        <v>746</v>
      </c>
      <c r="CO115" s="5">
        <v>2024944</v>
      </c>
      <c r="CP115" s="5">
        <v>241</v>
      </c>
      <c r="CQ115" s="5">
        <v>2109181</v>
      </c>
      <c r="CR115" s="5">
        <v>6057</v>
      </c>
      <c r="CS115" s="5">
        <v>14835156</v>
      </c>
      <c r="CT115" s="5">
        <v>2372</v>
      </c>
      <c r="CU115" s="5">
        <v>6828038</v>
      </c>
      <c r="CV115" s="5">
        <v>13349</v>
      </c>
      <c r="CW115" s="5">
        <v>30280402</v>
      </c>
      <c r="CX115" s="5">
        <v>0</v>
      </c>
      <c r="CY115" s="5">
        <v>0</v>
      </c>
      <c r="CZ115" s="5">
        <v>199167</v>
      </c>
      <c r="DA115" s="5">
        <v>3145783296</v>
      </c>
      <c r="DB115" s="5">
        <v>27</v>
      </c>
      <c r="DC115" s="5">
        <v>19812</v>
      </c>
      <c r="DD115" s="5">
        <v>2235</v>
      </c>
      <c r="DE115" s="5">
        <v>23524489</v>
      </c>
      <c r="DF115" s="5">
        <v>6307</v>
      </c>
      <c r="DG115" s="5">
        <v>4513751</v>
      </c>
      <c r="DH115" s="5">
        <v>199224</v>
      </c>
      <c r="DI115" s="5">
        <v>3173821537</v>
      </c>
      <c r="DJ115" s="5">
        <v>168296</v>
      </c>
      <c r="DK115" s="5">
        <v>1882362167</v>
      </c>
      <c r="DL115" s="5">
        <v>91222</v>
      </c>
      <c r="DM115" s="5">
        <v>966753043</v>
      </c>
      <c r="DN115" s="5">
        <v>24658</v>
      </c>
      <c r="DO115" s="5">
        <v>5257269</v>
      </c>
      <c r="DP115" s="5">
        <v>0</v>
      </c>
      <c r="DQ115" s="5">
        <v>0</v>
      </c>
      <c r="DR115" s="5">
        <v>79622</v>
      </c>
      <c r="DS115" s="5">
        <v>255847433</v>
      </c>
      <c r="DT115" s="5">
        <v>28657</v>
      </c>
      <c r="DU115" s="5">
        <v>92949108</v>
      </c>
      <c r="DV115" s="5">
        <v>21</v>
      </c>
      <c r="DW115" s="5">
        <v>367</v>
      </c>
      <c r="DX115" s="5">
        <v>1562</v>
      </c>
      <c r="DY115" s="5">
        <v>118195</v>
      </c>
      <c r="DZ115" s="5">
        <v>61032</v>
      </c>
      <c r="EA115" s="5">
        <v>163161281</v>
      </c>
      <c r="EB115" s="5">
        <v>118433</v>
      </c>
      <c r="EC115" s="5">
        <v>575715232</v>
      </c>
      <c r="ED115" s="5">
        <v>102795</v>
      </c>
      <c r="EE115" s="5">
        <v>-485259011</v>
      </c>
    </row>
    <row r="116" spans="1:135" ht="11.25">
      <c r="A116" s="6">
        <v>300000</v>
      </c>
      <c r="B116" s="5" t="s">
        <v>66</v>
      </c>
      <c r="C116" s="5">
        <v>399999</v>
      </c>
      <c r="D116" s="5">
        <v>164</v>
      </c>
      <c r="E116" s="5">
        <v>4335860</v>
      </c>
      <c r="F116" s="5">
        <v>3156</v>
      </c>
      <c r="G116" s="5">
        <v>30378330</v>
      </c>
      <c r="H116" s="5">
        <v>3547</v>
      </c>
      <c r="I116" s="5">
        <v>14822806</v>
      </c>
      <c r="J116" s="5">
        <v>17</v>
      </c>
      <c r="K116" s="5">
        <v>938</v>
      </c>
      <c r="L116" s="5">
        <v>339</v>
      </c>
      <c r="M116" s="5">
        <v>2218898</v>
      </c>
      <c r="N116" s="5">
        <v>2413</v>
      </c>
      <c r="O116" s="5">
        <v>8193258</v>
      </c>
      <c r="P116" s="5">
        <v>834</v>
      </c>
      <c r="Q116" s="5">
        <v>5809767</v>
      </c>
      <c r="R116" s="5">
        <v>27</v>
      </c>
      <c r="S116" s="5">
        <v>14282</v>
      </c>
      <c r="T116" s="5">
        <v>10</v>
      </c>
      <c r="U116" s="5">
        <v>53919</v>
      </c>
      <c r="V116" s="5">
        <v>13645</v>
      </c>
      <c r="W116" s="5">
        <v>82092908</v>
      </c>
      <c r="X116" s="5">
        <v>106</v>
      </c>
      <c r="Y116" s="5">
        <v>188780</v>
      </c>
      <c r="Z116" s="5">
        <v>517</v>
      </c>
      <c r="AA116" s="5">
        <v>165510716</v>
      </c>
      <c r="AB116" s="5">
        <v>765</v>
      </c>
      <c r="AC116" s="5">
        <v>14337808</v>
      </c>
      <c r="AD116" s="5">
        <v>27</v>
      </c>
      <c r="AE116" s="5">
        <v>146004</v>
      </c>
      <c r="AF116" s="5">
        <v>21115</v>
      </c>
      <c r="AG116" s="5">
        <v>331115929</v>
      </c>
      <c r="AH116" s="5">
        <v>1038</v>
      </c>
      <c r="AI116" s="5">
        <v>35041121</v>
      </c>
      <c r="AJ116" s="5">
        <v>73192</v>
      </c>
      <c r="AK116" s="5">
        <v>1936778646</v>
      </c>
      <c r="AL116" s="5">
        <v>68363</v>
      </c>
      <c r="AM116" s="5">
        <v>397501522</v>
      </c>
      <c r="AN116" s="5">
        <v>50656</v>
      </c>
      <c r="AO116" s="5">
        <v>34505020</v>
      </c>
      <c r="AP116" s="5">
        <v>12313</v>
      </c>
      <c r="AQ116" s="5">
        <v>12272506</v>
      </c>
      <c r="AR116" s="5">
        <v>73537</v>
      </c>
      <c r="AS116" s="5">
        <v>2381057693</v>
      </c>
      <c r="AT116" s="5">
        <v>60502</v>
      </c>
      <c r="AU116" s="5">
        <v>1566677365</v>
      </c>
      <c r="AV116" s="5">
        <v>27253</v>
      </c>
      <c r="AW116" s="5">
        <v>188510624</v>
      </c>
      <c r="AX116" s="5">
        <v>63328</v>
      </c>
      <c r="AY116" s="5">
        <v>1755187990</v>
      </c>
      <c r="AZ116" s="5">
        <v>67788</v>
      </c>
      <c r="BA116" s="5">
        <v>390151697</v>
      </c>
      <c r="BB116" s="5">
        <v>49369</v>
      </c>
      <c r="BC116" s="5">
        <v>229951270</v>
      </c>
      <c r="BD116" s="5">
        <v>670</v>
      </c>
      <c r="BE116" s="5">
        <v>78486883</v>
      </c>
      <c r="BF116" s="5">
        <v>69777</v>
      </c>
      <c r="BG116" s="5">
        <v>546470083</v>
      </c>
      <c r="BH116" s="5">
        <v>69</v>
      </c>
      <c r="BI116" s="5">
        <v>10397237</v>
      </c>
      <c r="BJ116" s="5">
        <v>14074</v>
      </c>
      <c r="BK116" s="5">
        <v>238521325</v>
      </c>
      <c r="BL116" s="5">
        <v>73547</v>
      </c>
      <c r="BM116" s="5">
        <v>4488798619</v>
      </c>
      <c r="BN116" s="5">
        <v>71192</v>
      </c>
      <c r="BO116" s="5">
        <v>1873792880</v>
      </c>
      <c r="BP116" s="5">
        <v>2960</v>
      </c>
      <c r="BQ116" s="5">
        <v>-6319789</v>
      </c>
      <c r="BR116" s="5">
        <v>62888</v>
      </c>
      <c r="BS116" s="5">
        <v>2541995234</v>
      </c>
      <c r="BT116" s="5">
        <v>11885</v>
      </c>
      <c r="BU116" s="5">
        <v>54854086</v>
      </c>
      <c r="BV116" s="5">
        <v>74772</v>
      </c>
      <c r="BW116" s="5">
        <v>2596849320</v>
      </c>
      <c r="BX116" s="5">
        <v>74718</v>
      </c>
      <c r="BY116" s="5">
        <v>23048680334</v>
      </c>
      <c r="BZ116" s="5">
        <v>74718</v>
      </c>
      <c r="CA116" s="5">
        <v>1903932708</v>
      </c>
      <c r="CB116" s="5">
        <v>135416</v>
      </c>
      <c r="CC116" s="5">
        <v>10156238</v>
      </c>
      <c r="CD116" s="5">
        <v>0</v>
      </c>
      <c r="CE116" s="5">
        <v>0</v>
      </c>
      <c r="CF116" s="5">
        <v>15013</v>
      </c>
      <c r="CG116" s="5">
        <v>1125907</v>
      </c>
      <c r="CH116" s="5">
        <v>68622</v>
      </c>
      <c r="CI116" s="5">
        <v>16126163</v>
      </c>
      <c r="CJ116" s="5">
        <v>19324</v>
      </c>
      <c r="CK116" s="5">
        <v>2280628</v>
      </c>
      <c r="CL116" s="5">
        <v>1045</v>
      </c>
      <c r="CM116" s="5">
        <v>1037419</v>
      </c>
      <c r="CN116" s="5">
        <v>509</v>
      </c>
      <c r="CO116" s="5">
        <v>2047677</v>
      </c>
      <c r="CP116" s="5">
        <v>152</v>
      </c>
      <c r="CQ116" s="5">
        <v>1507045</v>
      </c>
      <c r="CR116" s="5">
        <v>3352</v>
      </c>
      <c r="CS116" s="5">
        <v>13350696</v>
      </c>
      <c r="CT116" s="5">
        <v>1230</v>
      </c>
      <c r="CU116" s="5">
        <v>6063219</v>
      </c>
      <c r="CV116" s="5">
        <v>5985</v>
      </c>
      <c r="CW116" s="5">
        <v>24006057</v>
      </c>
      <c r="CX116" s="5">
        <v>0</v>
      </c>
      <c r="CY116" s="5">
        <v>0</v>
      </c>
      <c r="CZ116" s="5">
        <v>74600</v>
      </c>
      <c r="DA116" s="5">
        <v>1877772715</v>
      </c>
      <c r="DB116" s="5">
        <v>27</v>
      </c>
      <c r="DC116" s="5">
        <v>123036</v>
      </c>
      <c r="DD116" s="5">
        <v>1148</v>
      </c>
      <c r="DE116" s="5">
        <v>17196157</v>
      </c>
      <c r="DF116" s="5">
        <v>1741</v>
      </c>
      <c r="DG116" s="5">
        <v>2152639</v>
      </c>
      <c r="DH116" s="5">
        <v>74611</v>
      </c>
      <c r="DI116" s="5">
        <v>1897121510</v>
      </c>
      <c r="DJ116" s="5">
        <v>60789</v>
      </c>
      <c r="DK116" s="5">
        <v>980785043</v>
      </c>
      <c r="DL116" s="5">
        <v>41970</v>
      </c>
      <c r="DM116" s="5">
        <v>671248008</v>
      </c>
      <c r="DN116" s="5">
        <v>8984</v>
      </c>
      <c r="DO116" s="5">
        <v>1962594</v>
      </c>
      <c r="DP116" s="5">
        <v>0</v>
      </c>
      <c r="DQ116" s="5">
        <v>0</v>
      </c>
      <c r="DR116" s="5">
        <v>28217</v>
      </c>
      <c r="DS116" s="5">
        <v>127306032</v>
      </c>
      <c r="DT116" s="5">
        <v>13123</v>
      </c>
      <c r="DU116" s="5">
        <v>56196647</v>
      </c>
      <c r="DV116" s="5">
        <v>10</v>
      </c>
      <c r="DW116" s="5">
        <v>203</v>
      </c>
      <c r="DX116" s="5">
        <v>667</v>
      </c>
      <c r="DY116" s="5">
        <v>91684</v>
      </c>
      <c r="DZ116" s="5">
        <v>19205</v>
      </c>
      <c r="EA116" s="5">
        <v>71228398</v>
      </c>
      <c r="EB116" s="5">
        <v>45998</v>
      </c>
      <c r="EC116" s="5">
        <v>370644813</v>
      </c>
      <c r="ED116" s="5">
        <v>41005</v>
      </c>
      <c r="EE116" s="5">
        <v>-320446018</v>
      </c>
    </row>
    <row r="117" spans="1:135" ht="11.25">
      <c r="A117" s="6">
        <v>400000</v>
      </c>
      <c r="B117" s="5" t="s">
        <v>66</v>
      </c>
      <c r="C117" s="5">
        <v>499999</v>
      </c>
      <c r="D117" s="5">
        <v>201</v>
      </c>
      <c r="E117" s="5">
        <v>1445031</v>
      </c>
      <c r="F117" s="5">
        <v>1803</v>
      </c>
      <c r="G117" s="5">
        <v>18785791</v>
      </c>
      <c r="H117" s="5">
        <v>2155</v>
      </c>
      <c r="I117" s="5">
        <v>17175082</v>
      </c>
      <c r="J117" s="5">
        <v>0</v>
      </c>
      <c r="K117" s="5">
        <v>0</v>
      </c>
      <c r="L117" s="5">
        <v>104</v>
      </c>
      <c r="M117" s="5">
        <v>122403</v>
      </c>
      <c r="N117" s="5">
        <v>1224</v>
      </c>
      <c r="O117" s="5">
        <v>5617918</v>
      </c>
      <c r="P117" s="5">
        <v>403</v>
      </c>
      <c r="Q117" s="5">
        <v>2819572</v>
      </c>
      <c r="R117" s="5">
        <v>0</v>
      </c>
      <c r="S117" s="5">
        <v>0</v>
      </c>
      <c r="T117" s="5">
        <v>10</v>
      </c>
      <c r="U117" s="5">
        <v>2378</v>
      </c>
      <c r="V117" s="5">
        <v>8249</v>
      </c>
      <c r="W117" s="5">
        <v>64131036</v>
      </c>
      <c r="X117" s="5">
        <v>30</v>
      </c>
      <c r="Y117" s="5">
        <v>169756</v>
      </c>
      <c r="Z117" s="5">
        <v>264</v>
      </c>
      <c r="AA117" s="5">
        <v>105507852</v>
      </c>
      <c r="AB117" s="5">
        <v>563</v>
      </c>
      <c r="AC117" s="5">
        <v>9804281</v>
      </c>
      <c r="AD117" s="5">
        <v>0</v>
      </c>
      <c r="AE117" s="5">
        <v>0</v>
      </c>
      <c r="AF117" s="5">
        <v>12662</v>
      </c>
      <c r="AG117" s="5">
        <v>226976916</v>
      </c>
      <c r="AH117" s="5">
        <v>481</v>
      </c>
      <c r="AI117" s="5">
        <v>21549295</v>
      </c>
      <c r="AJ117" s="5">
        <v>35914</v>
      </c>
      <c r="AK117" s="5">
        <v>1325975411</v>
      </c>
      <c r="AL117" s="5">
        <v>33711</v>
      </c>
      <c r="AM117" s="5">
        <v>227869899</v>
      </c>
      <c r="AN117" s="5">
        <v>24344</v>
      </c>
      <c r="AO117" s="5">
        <v>17784784</v>
      </c>
      <c r="AP117" s="5">
        <v>6500</v>
      </c>
      <c r="AQ117" s="5">
        <v>9495597</v>
      </c>
      <c r="AR117" s="5">
        <v>36089</v>
      </c>
      <c r="AS117" s="5">
        <v>1581125692</v>
      </c>
      <c r="AT117" s="5">
        <v>29327</v>
      </c>
      <c r="AU117" s="5">
        <v>828213944</v>
      </c>
      <c r="AV117" s="5">
        <v>13947</v>
      </c>
      <c r="AW117" s="5">
        <v>113787898</v>
      </c>
      <c r="AX117" s="5">
        <v>31070</v>
      </c>
      <c r="AY117" s="5">
        <v>942001843</v>
      </c>
      <c r="AZ117" s="5">
        <v>33588</v>
      </c>
      <c r="BA117" s="5">
        <v>279598442</v>
      </c>
      <c r="BB117" s="5">
        <v>23519</v>
      </c>
      <c r="BC117" s="5">
        <v>116808200</v>
      </c>
      <c r="BD117" s="5">
        <v>417</v>
      </c>
      <c r="BE117" s="5">
        <v>98509330</v>
      </c>
      <c r="BF117" s="5">
        <v>34198</v>
      </c>
      <c r="BG117" s="5">
        <v>391834297</v>
      </c>
      <c r="BH117" s="5">
        <v>19</v>
      </c>
      <c r="BI117" s="5">
        <v>968280</v>
      </c>
      <c r="BJ117" s="5">
        <v>6489</v>
      </c>
      <c r="BK117" s="5">
        <v>128013372</v>
      </c>
      <c r="BL117" s="5">
        <v>36048</v>
      </c>
      <c r="BM117" s="5">
        <v>2721055124</v>
      </c>
      <c r="BN117" s="5">
        <v>34790</v>
      </c>
      <c r="BO117" s="5">
        <v>1280328759</v>
      </c>
      <c r="BP117" s="5">
        <v>1782</v>
      </c>
      <c r="BQ117" s="5">
        <v>-1982392</v>
      </c>
      <c r="BR117" s="5">
        <v>29588</v>
      </c>
      <c r="BS117" s="5">
        <v>1307696148</v>
      </c>
      <c r="BT117" s="5">
        <v>7162</v>
      </c>
      <c r="BU117" s="5">
        <v>34318627</v>
      </c>
      <c r="BV117" s="5">
        <v>36750</v>
      </c>
      <c r="BW117" s="5">
        <v>1342014775</v>
      </c>
      <c r="BX117" s="5">
        <v>36697</v>
      </c>
      <c r="BY117" s="5">
        <v>14980155966</v>
      </c>
      <c r="BZ117" s="5">
        <v>36680</v>
      </c>
      <c r="CA117" s="5">
        <v>1275318570</v>
      </c>
      <c r="CB117" s="5">
        <v>66259</v>
      </c>
      <c r="CC117" s="5">
        <v>4969416</v>
      </c>
      <c r="CD117" s="5">
        <v>0</v>
      </c>
      <c r="CE117" s="5">
        <v>0</v>
      </c>
      <c r="CF117" s="5">
        <v>7978</v>
      </c>
      <c r="CG117" s="5">
        <v>598391</v>
      </c>
      <c r="CH117" s="5">
        <v>32609</v>
      </c>
      <c r="CI117" s="5">
        <v>7663209</v>
      </c>
      <c r="CJ117" s="5">
        <v>171</v>
      </c>
      <c r="CK117" s="5">
        <v>44288</v>
      </c>
      <c r="CL117" s="5">
        <v>386</v>
      </c>
      <c r="CM117" s="5">
        <v>296312</v>
      </c>
      <c r="CN117" s="5">
        <v>251</v>
      </c>
      <c r="CO117" s="5">
        <v>1329808</v>
      </c>
      <c r="CP117" s="5">
        <v>78</v>
      </c>
      <c r="CQ117" s="5">
        <v>1659109</v>
      </c>
      <c r="CR117" s="5">
        <v>2346</v>
      </c>
      <c r="CS117" s="5">
        <v>9952521</v>
      </c>
      <c r="CT117" s="5">
        <v>714</v>
      </c>
      <c r="CU117" s="5">
        <v>4030265</v>
      </c>
      <c r="CV117" s="5">
        <v>3628</v>
      </c>
      <c r="CW117" s="5">
        <v>17268015</v>
      </c>
      <c r="CX117" s="5">
        <v>0</v>
      </c>
      <c r="CY117" s="5">
        <v>0</v>
      </c>
      <c r="CZ117" s="5">
        <v>36629</v>
      </c>
      <c r="DA117" s="5">
        <v>1258606763</v>
      </c>
      <c r="DB117" s="5">
        <v>0</v>
      </c>
      <c r="DC117" s="5">
        <v>0</v>
      </c>
      <c r="DD117" s="5">
        <v>887</v>
      </c>
      <c r="DE117" s="5">
        <v>12593348</v>
      </c>
      <c r="DF117" s="5">
        <v>757</v>
      </c>
      <c r="DG117" s="5">
        <v>600727</v>
      </c>
      <c r="DH117" s="5">
        <v>36660</v>
      </c>
      <c r="DI117" s="5">
        <v>1271800837</v>
      </c>
      <c r="DJ117" s="5">
        <v>30266</v>
      </c>
      <c r="DK117" s="5">
        <v>616925030</v>
      </c>
      <c r="DL117" s="5">
        <v>22410</v>
      </c>
      <c r="DM117" s="5">
        <v>506686621</v>
      </c>
      <c r="DN117" s="5">
        <v>4113</v>
      </c>
      <c r="DO117" s="5">
        <v>988338</v>
      </c>
      <c r="DP117" s="5">
        <v>0</v>
      </c>
      <c r="DQ117" s="5">
        <v>0</v>
      </c>
      <c r="DR117" s="5">
        <v>14934</v>
      </c>
      <c r="DS117" s="5">
        <v>95525989</v>
      </c>
      <c r="DT117" s="5">
        <v>8004</v>
      </c>
      <c r="DU117" s="5">
        <v>45802702</v>
      </c>
      <c r="DV117" s="5">
        <v>0</v>
      </c>
      <c r="DW117" s="5">
        <v>0</v>
      </c>
      <c r="DX117" s="5">
        <v>105</v>
      </c>
      <c r="DY117" s="5">
        <v>9388</v>
      </c>
      <c r="DZ117" s="5">
        <v>9532</v>
      </c>
      <c r="EA117" s="5">
        <v>50065343</v>
      </c>
      <c r="EB117" s="5">
        <v>21492</v>
      </c>
      <c r="EC117" s="5">
        <v>242757939</v>
      </c>
      <c r="ED117" s="5">
        <v>19477</v>
      </c>
      <c r="EE117" s="5">
        <v>-214150416</v>
      </c>
    </row>
    <row r="118" spans="1:135" ht="11.25">
      <c r="A118" s="6">
        <v>500000</v>
      </c>
      <c r="B118" s="5" t="s">
        <v>66</v>
      </c>
      <c r="C118" s="5">
        <v>999999</v>
      </c>
      <c r="D118" s="5">
        <v>165</v>
      </c>
      <c r="E118" s="5">
        <v>1187346</v>
      </c>
      <c r="F118" s="5">
        <v>3614</v>
      </c>
      <c r="G118" s="5">
        <v>35312802</v>
      </c>
      <c r="H118" s="5">
        <v>3805</v>
      </c>
      <c r="I118" s="5">
        <v>30843669</v>
      </c>
      <c r="J118" s="5">
        <v>0</v>
      </c>
      <c r="K118" s="5">
        <v>0</v>
      </c>
      <c r="L118" s="5">
        <v>164</v>
      </c>
      <c r="M118" s="5">
        <v>933874</v>
      </c>
      <c r="N118" s="5">
        <v>2681</v>
      </c>
      <c r="O118" s="5">
        <v>42265122</v>
      </c>
      <c r="P118" s="5">
        <v>995</v>
      </c>
      <c r="Q118" s="5">
        <v>11996610</v>
      </c>
      <c r="R118" s="5">
        <v>35</v>
      </c>
      <c r="S118" s="5">
        <v>1466966</v>
      </c>
      <c r="T118" s="5">
        <v>0</v>
      </c>
      <c r="U118" s="5">
        <v>0</v>
      </c>
      <c r="V118" s="5">
        <v>15737</v>
      </c>
      <c r="W118" s="5">
        <v>141344557</v>
      </c>
      <c r="X118" s="5">
        <v>80</v>
      </c>
      <c r="Y118" s="5">
        <v>367323</v>
      </c>
      <c r="Z118" s="5">
        <v>643</v>
      </c>
      <c r="AA118" s="5">
        <v>450793921</v>
      </c>
      <c r="AB118" s="5">
        <v>871</v>
      </c>
      <c r="AC118" s="5">
        <v>14935251</v>
      </c>
      <c r="AD118" s="5">
        <v>10</v>
      </c>
      <c r="AE118" s="5">
        <v>7926</v>
      </c>
      <c r="AF118" s="5">
        <v>22557</v>
      </c>
      <c r="AG118" s="5">
        <v>731469337</v>
      </c>
      <c r="AH118" s="5">
        <v>524</v>
      </c>
      <c r="AI118" s="5">
        <v>17674901</v>
      </c>
      <c r="AJ118" s="5">
        <v>58040</v>
      </c>
      <c r="AK118" s="5">
        <v>3351284677</v>
      </c>
      <c r="AL118" s="5">
        <v>54917</v>
      </c>
      <c r="AM118" s="5">
        <v>449784767</v>
      </c>
      <c r="AN118" s="5">
        <v>39711</v>
      </c>
      <c r="AO118" s="5">
        <v>31893707</v>
      </c>
      <c r="AP118" s="5">
        <v>10203</v>
      </c>
      <c r="AQ118" s="5">
        <v>16380952</v>
      </c>
      <c r="AR118" s="5">
        <v>58228</v>
      </c>
      <c r="AS118" s="5">
        <v>3849344105</v>
      </c>
      <c r="AT118" s="5">
        <v>47793</v>
      </c>
      <c r="AU118" s="5">
        <v>1542858570</v>
      </c>
      <c r="AV118" s="5">
        <v>26163</v>
      </c>
      <c r="AW118" s="5">
        <v>376363437</v>
      </c>
      <c r="AX118" s="5">
        <v>50935</v>
      </c>
      <c r="AY118" s="5">
        <v>1919222008</v>
      </c>
      <c r="AZ118" s="5">
        <v>54229</v>
      </c>
      <c r="BA118" s="5">
        <v>551934930</v>
      </c>
      <c r="BB118" s="5">
        <v>36458</v>
      </c>
      <c r="BC118" s="5">
        <v>354331968</v>
      </c>
      <c r="BD118" s="5">
        <v>834</v>
      </c>
      <c r="BE118" s="5">
        <v>191964727</v>
      </c>
      <c r="BF118" s="5">
        <v>55303</v>
      </c>
      <c r="BG118" s="5">
        <v>855365673</v>
      </c>
      <c r="BH118" s="5">
        <v>67</v>
      </c>
      <c r="BI118" s="5">
        <v>18158865</v>
      </c>
      <c r="BJ118" s="5">
        <v>9488</v>
      </c>
      <c r="BK118" s="5">
        <v>341427415</v>
      </c>
      <c r="BL118" s="5">
        <v>58187</v>
      </c>
      <c r="BM118" s="5">
        <v>6028551938</v>
      </c>
      <c r="BN118" s="5">
        <v>55674</v>
      </c>
      <c r="BO118" s="5">
        <v>3198598987</v>
      </c>
      <c r="BP118" s="5">
        <v>3932</v>
      </c>
      <c r="BQ118" s="5">
        <v>2621243</v>
      </c>
      <c r="BR118" s="5">
        <v>45597</v>
      </c>
      <c r="BS118" s="5">
        <v>2375202196</v>
      </c>
      <c r="BT118" s="5">
        <v>14171</v>
      </c>
      <c r="BU118" s="5">
        <v>72030963</v>
      </c>
      <c r="BV118" s="5">
        <v>59770</v>
      </c>
      <c r="BW118" s="5">
        <v>2447233160</v>
      </c>
      <c r="BX118" s="5">
        <v>59728</v>
      </c>
      <c r="BY118" s="5">
        <v>38495972642</v>
      </c>
      <c r="BZ118" s="5">
        <v>59727</v>
      </c>
      <c r="CA118" s="5">
        <v>3388955540</v>
      </c>
      <c r="CB118" s="5">
        <v>108031</v>
      </c>
      <c r="CC118" s="5">
        <v>8102314</v>
      </c>
      <c r="CD118" s="5">
        <v>10</v>
      </c>
      <c r="CE118" s="5">
        <v>838</v>
      </c>
      <c r="CF118" s="5">
        <v>13655</v>
      </c>
      <c r="CG118" s="5">
        <v>1024194</v>
      </c>
      <c r="CH118" s="5">
        <v>55004</v>
      </c>
      <c r="CI118" s="5">
        <v>12926089</v>
      </c>
      <c r="CJ118" s="5">
        <v>180</v>
      </c>
      <c r="CK118" s="5">
        <v>70121</v>
      </c>
      <c r="CL118" s="5">
        <v>633</v>
      </c>
      <c r="CM118" s="5">
        <v>657762</v>
      </c>
      <c r="CN118" s="5">
        <v>831</v>
      </c>
      <c r="CO118" s="5">
        <v>6537327</v>
      </c>
      <c r="CP118" s="5">
        <v>207</v>
      </c>
      <c r="CQ118" s="5">
        <v>4548594</v>
      </c>
      <c r="CR118" s="5">
        <v>4933</v>
      </c>
      <c r="CS118" s="5">
        <v>30758990</v>
      </c>
      <c r="CT118" s="5">
        <v>1794</v>
      </c>
      <c r="CU118" s="5">
        <v>12999002</v>
      </c>
      <c r="CV118" s="5">
        <v>7950</v>
      </c>
      <c r="CW118" s="5">
        <v>55501675</v>
      </c>
      <c r="CX118" s="5">
        <v>0</v>
      </c>
      <c r="CY118" s="5">
        <v>0</v>
      </c>
      <c r="CZ118" s="5">
        <v>59617</v>
      </c>
      <c r="DA118" s="5">
        <v>3333387515</v>
      </c>
      <c r="DB118" s="5">
        <v>27</v>
      </c>
      <c r="DC118" s="5">
        <v>1846</v>
      </c>
      <c r="DD118" s="5">
        <v>1514</v>
      </c>
      <c r="DE118" s="5">
        <v>39629471</v>
      </c>
      <c r="DF118" s="5">
        <v>932</v>
      </c>
      <c r="DG118" s="5">
        <v>1300908</v>
      </c>
      <c r="DH118" s="5">
        <v>59622</v>
      </c>
      <c r="DI118" s="5">
        <v>3374317894</v>
      </c>
      <c r="DJ118" s="5">
        <v>47556</v>
      </c>
      <c r="DK118" s="5">
        <v>1412373462</v>
      </c>
      <c r="DL118" s="5">
        <v>41203</v>
      </c>
      <c r="DM118" s="5">
        <v>1493279546</v>
      </c>
      <c r="DN118" s="5">
        <v>6720</v>
      </c>
      <c r="DO118" s="5">
        <v>1548210</v>
      </c>
      <c r="DP118" s="5">
        <v>17</v>
      </c>
      <c r="DQ118" s="5">
        <v>-16414</v>
      </c>
      <c r="DR118" s="5">
        <v>23630</v>
      </c>
      <c r="DS118" s="5">
        <v>236850301</v>
      </c>
      <c r="DT118" s="5">
        <v>13607</v>
      </c>
      <c r="DU118" s="5">
        <v>120240339</v>
      </c>
      <c r="DV118" s="5">
        <v>0</v>
      </c>
      <c r="DW118" s="5">
        <v>0</v>
      </c>
      <c r="DX118" s="5">
        <v>314</v>
      </c>
      <c r="DY118" s="5">
        <v>59483</v>
      </c>
      <c r="DZ118" s="5">
        <v>14657</v>
      </c>
      <c r="EA118" s="5">
        <v>117248215</v>
      </c>
      <c r="EB118" s="5">
        <v>35682</v>
      </c>
      <c r="EC118" s="5">
        <v>704647727</v>
      </c>
      <c r="ED118" s="5">
        <v>32783</v>
      </c>
      <c r="EE118" s="5">
        <v>-625897255</v>
      </c>
    </row>
    <row r="119" spans="1:135" ht="11.25">
      <c r="A119" s="6">
        <v>1000000</v>
      </c>
      <c r="B119" s="5" t="s">
        <v>66</v>
      </c>
      <c r="C119" s="5">
        <v>1999999</v>
      </c>
      <c r="D119" s="5">
        <v>85</v>
      </c>
      <c r="E119" s="5">
        <v>4463940</v>
      </c>
      <c r="F119" s="5">
        <v>1989</v>
      </c>
      <c r="G119" s="5">
        <v>48239829</v>
      </c>
      <c r="H119" s="5">
        <v>1939</v>
      </c>
      <c r="I119" s="5">
        <v>33499488</v>
      </c>
      <c r="J119" s="5">
        <v>12</v>
      </c>
      <c r="K119" s="5">
        <v>112596</v>
      </c>
      <c r="L119" s="5">
        <v>93</v>
      </c>
      <c r="M119" s="5">
        <v>226311</v>
      </c>
      <c r="N119" s="5">
        <v>1213</v>
      </c>
      <c r="O119" s="5">
        <v>28785397</v>
      </c>
      <c r="P119" s="5">
        <v>465</v>
      </c>
      <c r="Q119" s="5">
        <v>2572207</v>
      </c>
      <c r="R119" s="5">
        <v>9</v>
      </c>
      <c r="S119" s="5">
        <v>19541</v>
      </c>
      <c r="T119" s="5">
        <v>9</v>
      </c>
      <c r="U119" s="5">
        <v>69801</v>
      </c>
      <c r="V119" s="5">
        <v>7548</v>
      </c>
      <c r="W119" s="5">
        <v>111633307</v>
      </c>
      <c r="X119" s="5">
        <v>41</v>
      </c>
      <c r="Y119" s="5">
        <v>341201</v>
      </c>
      <c r="Z119" s="5">
        <v>265</v>
      </c>
      <c r="AA119" s="5">
        <v>249040056</v>
      </c>
      <c r="AB119" s="5">
        <v>485</v>
      </c>
      <c r="AC119" s="5">
        <v>12096321</v>
      </c>
      <c r="AD119" s="5">
        <v>2</v>
      </c>
      <c r="AE119" s="5">
        <v>2589</v>
      </c>
      <c r="AF119" s="5">
        <v>10806</v>
      </c>
      <c r="AG119" s="5">
        <v>489236167</v>
      </c>
      <c r="AH119" s="5">
        <v>122</v>
      </c>
      <c r="AI119" s="5">
        <v>6995108</v>
      </c>
      <c r="AJ119" s="5">
        <v>23585</v>
      </c>
      <c r="AK119" s="5">
        <v>2781096589</v>
      </c>
      <c r="AL119" s="5">
        <v>22263</v>
      </c>
      <c r="AM119" s="5">
        <v>237209226</v>
      </c>
      <c r="AN119" s="5">
        <v>16207</v>
      </c>
      <c r="AO119" s="5">
        <v>15865874</v>
      </c>
      <c r="AP119" s="5">
        <v>3987</v>
      </c>
      <c r="AQ119" s="5">
        <v>10749520</v>
      </c>
      <c r="AR119" s="5">
        <v>23674</v>
      </c>
      <c r="AS119" s="5">
        <v>3044921209</v>
      </c>
      <c r="AT119" s="5">
        <v>18737</v>
      </c>
      <c r="AU119" s="5">
        <v>685759628</v>
      </c>
      <c r="AV119" s="5">
        <v>11904</v>
      </c>
      <c r="AW119" s="5">
        <v>331387288</v>
      </c>
      <c r="AX119" s="5">
        <v>20558</v>
      </c>
      <c r="AY119" s="5">
        <v>1017146916</v>
      </c>
      <c r="AZ119" s="5">
        <v>22093</v>
      </c>
      <c r="BA119" s="5">
        <v>453963823</v>
      </c>
      <c r="BB119" s="5">
        <v>14292</v>
      </c>
      <c r="BC119" s="5">
        <v>456684750</v>
      </c>
      <c r="BD119" s="5">
        <v>478</v>
      </c>
      <c r="BE119" s="5">
        <v>317553888</v>
      </c>
      <c r="BF119" s="5">
        <v>22563</v>
      </c>
      <c r="BG119" s="5">
        <v>750527709</v>
      </c>
      <c r="BH119" s="5">
        <v>21</v>
      </c>
      <c r="BI119" s="5">
        <v>6664554</v>
      </c>
      <c r="BJ119" s="5">
        <v>3105</v>
      </c>
      <c r="BK119" s="5">
        <v>204494691</v>
      </c>
      <c r="BL119" s="5">
        <v>23632</v>
      </c>
      <c r="BM119" s="5">
        <v>4150047736</v>
      </c>
      <c r="BN119" s="5">
        <v>22956</v>
      </c>
      <c r="BO119" s="5">
        <v>2683260958</v>
      </c>
      <c r="BP119" s="5">
        <v>1901</v>
      </c>
      <c r="BQ119" s="5">
        <v>-9366867</v>
      </c>
      <c r="BR119" s="5">
        <v>19098</v>
      </c>
      <c r="BS119" s="5">
        <v>1276307767</v>
      </c>
      <c r="BT119" s="5">
        <v>5239</v>
      </c>
      <c r="BU119" s="5">
        <v>26603407</v>
      </c>
      <c r="BV119" s="5">
        <v>24337</v>
      </c>
      <c r="BW119" s="5">
        <v>1302911173</v>
      </c>
      <c r="BX119" s="5">
        <v>24314</v>
      </c>
      <c r="BY119" s="5">
        <v>32150433374</v>
      </c>
      <c r="BZ119" s="5">
        <v>24314</v>
      </c>
      <c r="CA119" s="5">
        <v>2912709135</v>
      </c>
      <c r="CB119" s="5">
        <v>43698</v>
      </c>
      <c r="CC119" s="5">
        <v>3277373</v>
      </c>
      <c r="CD119" s="5">
        <v>2</v>
      </c>
      <c r="CE119" s="5">
        <v>531</v>
      </c>
      <c r="CF119" s="5">
        <v>5207</v>
      </c>
      <c r="CG119" s="5">
        <v>390519</v>
      </c>
      <c r="CH119" s="5">
        <v>22789</v>
      </c>
      <c r="CI119" s="5">
        <v>5355511</v>
      </c>
      <c r="CJ119" s="5">
        <v>52</v>
      </c>
      <c r="CK119" s="5">
        <v>16677</v>
      </c>
      <c r="CL119" s="5">
        <v>148</v>
      </c>
      <c r="CM119" s="5">
        <v>131596</v>
      </c>
      <c r="CN119" s="5">
        <v>630</v>
      </c>
      <c r="CO119" s="5">
        <v>7127179</v>
      </c>
      <c r="CP119" s="5">
        <v>186</v>
      </c>
      <c r="CQ119" s="5">
        <v>7564435</v>
      </c>
      <c r="CR119" s="5">
        <v>3093</v>
      </c>
      <c r="CS119" s="5">
        <v>44289513</v>
      </c>
      <c r="CT119" s="5">
        <v>1050</v>
      </c>
      <c r="CU119" s="5">
        <v>18402839</v>
      </c>
      <c r="CV119" s="5">
        <v>4624</v>
      </c>
      <c r="CW119" s="5">
        <v>77515559</v>
      </c>
      <c r="CX119" s="5">
        <v>0</v>
      </c>
      <c r="CY119" s="5">
        <v>0</v>
      </c>
      <c r="CZ119" s="5">
        <v>24263</v>
      </c>
      <c r="DA119" s="5">
        <v>2835309593</v>
      </c>
      <c r="DB119" s="5">
        <v>13</v>
      </c>
      <c r="DC119" s="5">
        <v>132777</v>
      </c>
      <c r="DD119" s="5">
        <v>753</v>
      </c>
      <c r="DE119" s="5">
        <v>29643173</v>
      </c>
      <c r="DF119" s="5">
        <v>362</v>
      </c>
      <c r="DG119" s="5">
        <v>612187</v>
      </c>
      <c r="DH119" s="5">
        <v>24271</v>
      </c>
      <c r="DI119" s="5">
        <v>2865564953</v>
      </c>
      <c r="DJ119" s="5">
        <v>19597</v>
      </c>
      <c r="DK119" s="5">
        <v>1051778688</v>
      </c>
      <c r="DL119" s="5">
        <v>18615</v>
      </c>
      <c r="DM119" s="5">
        <v>1463332266</v>
      </c>
      <c r="DN119" s="5">
        <v>2705</v>
      </c>
      <c r="DO119" s="5">
        <v>639804</v>
      </c>
      <c r="DP119" s="5">
        <v>0</v>
      </c>
      <c r="DQ119" s="5">
        <v>0</v>
      </c>
      <c r="DR119" s="5">
        <v>10823</v>
      </c>
      <c r="DS119" s="5">
        <v>221529157</v>
      </c>
      <c r="DT119" s="5">
        <v>6760</v>
      </c>
      <c r="DU119" s="5">
        <v>117766899</v>
      </c>
      <c r="DV119" s="5">
        <v>1</v>
      </c>
      <c r="DW119" s="5">
        <v>5</v>
      </c>
      <c r="DX119" s="5">
        <v>137</v>
      </c>
      <c r="DY119" s="5">
        <v>23621</v>
      </c>
      <c r="DZ119" s="5">
        <v>6327</v>
      </c>
      <c r="EA119" s="5">
        <v>104232560</v>
      </c>
      <c r="EB119" s="5">
        <v>13322</v>
      </c>
      <c r="EC119" s="5">
        <v>571874197</v>
      </c>
      <c r="ED119" s="5">
        <v>12325</v>
      </c>
      <c r="EE119" s="5">
        <v>-511617069</v>
      </c>
    </row>
    <row r="120" spans="1:135" ht="11.25">
      <c r="A120" s="6">
        <v>2000000</v>
      </c>
      <c r="B120" s="5" t="s">
        <v>66</v>
      </c>
      <c r="C120" s="5">
        <v>2999999</v>
      </c>
      <c r="D120" s="5">
        <v>27</v>
      </c>
      <c r="E120" s="5">
        <v>562297</v>
      </c>
      <c r="F120" s="5">
        <v>781</v>
      </c>
      <c r="G120" s="5">
        <v>25002283</v>
      </c>
      <c r="H120" s="5">
        <v>668</v>
      </c>
      <c r="I120" s="5">
        <v>18720270</v>
      </c>
      <c r="J120" s="5">
        <v>3</v>
      </c>
      <c r="K120" s="5">
        <v>1679</v>
      </c>
      <c r="L120" s="5">
        <v>22</v>
      </c>
      <c r="M120" s="5">
        <v>40730</v>
      </c>
      <c r="N120" s="5">
        <v>437</v>
      </c>
      <c r="O120" s="5">
        <v>20717947</v>
      </c>
      <c r="P120" s="5">
        <v>175</v>
      </c>
      <c r="Q120" s="5">
        <v>1218776</v>
      </c>
      <c r="R120" s="5">
        <v>2</v>
      </c>
      <c r="S120" s="5">
        <v>1617</v>
      </c>
      <c r="T120" s="5">
        <v>3</v>
      </c>
      <c r="U120" s="5">
        <v>41509</v>
      </c>
      <c r="V120" s="5">
        <v>2377</v>
      </c>
      <c r="W120" s="5">
        <v>70268380</v>
      </c>
      <c r="X120" s="5">
        <v>18</v>
      </c>
      <c r="Y120" s="5">
        <v>104383</v>
      </c>
      <c r="Z120" s="5">
        <v>67</v>
      </c>
      <c r="AA120" s="5">
        <v>190075804</v>
      </c>
      <c r="AB120" s="5">
        <v>177</v>
      </c>
      <c r="AC120" s="5">
        <v>5436202</v>
      </c>
      <c r="AD120" s="5">
        <v>0</v>
      </c>
      <c r="AE120" s="5">
        <v>0</v>
      </c>
      <c r="AF120" s="5">
        <v>3490</v>
      </c>
      <c r="AG120" s="5">
        <v>331992732</v>
      </c>
      <c r="AH120" s="5">
        <v>13</v>
      </c>
      <c r="AI120" s="5">
        <v>1128751</v>
      </c>
      <c r="AJ120" s="5">
        <v>7265</v>
      </c>
      <c r="AK120" s="5">
        <v>1471332157</v>
      </c>
      <c r="AL120" s="5">
        <v>6887</v>
      </c>
      <c r="AM120" s="5">
        <v>91756994</v>
      </c>
      <c r="AN120" s="5">
        <v>5019</v>
      </c>
      <c r="AO120" s="5">
        <v>5575313</v>
      </c>
      <c r="AP120" s="5">
        <v>1252</v>
      </c>
      <c r="AQ120" s="5">
        <v>3529494</v>
      </c>
      <c r="AR120" s="5">
        <v>7280</v>
      </c>
      <c r="AS120" s="5">
        <v>1572193954</v>
      </c>
      <c r="AT120" s="5">
        <v>5700</v>
      </c>
      <c r="AU120" s="5">
        <v>222491728</v>
      </c>
      <c r="AV120" s="5">
        <v>3967</v>
      </c>
      <c r="AW120" s="5">
        <v>202183772</v>
      </c>
      <c r="AX120" s="5">
        <v>6374</v>
      </c>
      <c r="AY120" s="5">
        <v>424675500</v>
      </c>
      <c r="AZ120" s="5">
        <v>6764</v>
      </c>
      <c r="BA120" s="5">
        <v>212148524</v>
      </c>
      <c r="BB120" s="5">
        <v>4330</v>
      </c>
      <c r="BC120" s="5">
        <v>251663315</v>
      </c>
      <c r="BD120" s="5">
        <v>159</v>
      </c>
      <c r="BE120" s="5">
        <v>129836391</v>
      </c>
      <c r="BF120" s="5">
        <v>6901</v>
      </c>
      <c r="BG120" s="5">
        <v>425114932</v>
      </c>
      <c r="BH120" s="5">
        <v>4</v>
      </c>
      <c r="BI120" s="5">
        <v>442735</v>
      </c>
      <c r="BJ120" s="5">
        <v>894</v>
      </c>
      <c r="BK120" s="5">
        <v>143631602</v>
      </c>
      <c r="BL120" s="5">
        <v>7271</v>
      </c>
      <c r="BM120" s="5">
        <v>2010295411</v>
      </c>
      <c r="BN120" s="5">
        <v>7044</v>
      </c>
      <c r="BO120" s="5">
        <v>1414616017</v>
      </c>
      <c r="BP120" s="5">
        <v>692</v>
      </c>
      <c r="BQ120" s="5">
        <v>-7010051</v>
      </c>
      <c r="BR120" s="5">
        <v>6051</v>
      </c>
      <c r="BS120" s="5">
        <v>695211558</v>
      </c>
      <c r="BT120" s="5">
        <v>1366</v>
      </c>
      <c r="BU120" s="5">
        <v>6893096</v>
      </c>
      <c r="BV120" s="5">
        <v>7417</v>
      </c>
      <c r="BW120" s="5">
        <v>702104655</v>
      </c>
      <c r="BX120" s="5">
        <v>7407</v>
      </c>
      <c r="BY120" s="5">
        <v>17418557660</v>
      </c>
      <c r="BZ120" s="5">
        <v>7407</v>
      </c>
      <c r="CA120" s="5">
        <v>1596316449</v>
      </c>
      <c r="CB120" s="5">
        <v>13343</v>
      </c>
      <c r="CC120" s="5">
        <v>1000732</v>
      </c>
      <c r="CD120" s="5">
        <v>0</v>
      </c>
      <c r="CE120" s="5">
        <v>0</v>
      </c>
      <c r="CF120" s="5">
        <v>1323</v>
      </c>
      <c r="CG120" s="5">
        <v>99198</v>
      </c>
      <c r="CH120" s="5">
        <v>7176</v>
      </c>
      <c r="CI120" s="5">
        <v>1686412</v>
      </c>
      <c r="CJ120" s="5">
        <v>16</v>
      </c>
      <c r="CK120" s="5">
        <v>5779</v>
      </c>
      <c r="CL120" s="5">
        <v>32</v>
      </c>
      <c r="CM120" s="5">
        <v>30083</v>
      </c>
      <c r="CN120" s="5">
        <v>231</v>
      </c>
      <c r="CO120" s="5">
        <v>5268961</v>
      </c>
      <c r="CP120" s="5">
        <v>71</v>
      </c>
      <c r="CQ120" s="5">
        <v>2960837</v>
      </c>
      <c r="CR120" s="5">
        <v>1056</v>
      </c>
      <c r="CS120" s="5">
        <v>20776738</v>
      </c>
      <c r="CT120" s="5">
        <v>426</v>
      </c>
      <c r="CU120" s="5">
        <v>12243277</v>
      </c>
      <c r="CV120" s="5">
        <v>1621</v>
      </c>
      <c r="CW120" s="5">
        <v>41279895</v>
      </c>
      <c r="CX120" s="5">
        <v>0</v>
      </c>
      <c r="CY120" s="5">
        <v>0</v>
      </c>
      <c r="CZ120" s="5">
        <v>7389</v>
      </c>
      <c r="DA120" s="5">
        <v>1555034798</v>
      </c>
      <c r="DB120" s="5">
        <v>3</v>
      </c>
      <c r="DC120" s="5">
        <v>3692</v>
      </c>
      <c r="DD120" s="5">
        <v>291</v>
      </c>
      <c r="DE120" s="5">
        <v>14771134</v>
      </c>
      <c r="DF120" s="5">
        <v>95</v>
      </c>
      <c r="DG120" s="5">
        <v>362570</v>
      </c>
      <c r="DH120" s="5">
        <v>7392</v>
      </c>
      <c r="DI120" s="5">
        <v>1570168502</v>
      </c>
      <c r="DJ120" s="5">
        <v>6180</v>
      </c>
      <c r="DK120" s="5">
        <v>538721789</v>
      </c>
      <c r="DL120" s="5">
        <v>5994</v>
      </c>
      <c r="DM120" s="5">
        <v>834647130</v>
      </c>
      <c r="DN120" s="5">
        <v>876</v>
      </c>
      <c r="DO120" s="5">
        <v>215375</v>
      </c>
      <c r="DP120" s="5">
        <v>0</v>
      </c>
      <c r="DQ120" s="5">
        <v>0</v>
      </c>
      <c r="DR120" s="5">
        <v>3453</v>
      </c>
      <c r="DS120" s="5">
        <v>106451405</v>
      </c>
      <c r="DT120" s="5">
        <v>2167</v>
      </c>
      <c r="DU120" s="5">
        <v>63026969</v>
      </c>
      <c r="DV120" s="5">
        <v>0</v>
      </c>
      <c r="DW120" s="5">
        <v>0</v>
      </c>
      <c r="DX120" s="5">
        <v>29</v>
      </c>
      <c r="DY120" s="5">
        <v>5716</v>
      </c>
      <c r="DZ120" s="5">
        <v>2011</v>
      </c>
      <c r="EA120" s="5">
        <v>43519594</v>
      </c>
      <c r="EB120" s="5">
        <v>3906</v>
      </c>
      <c r="EC120" s="5">
        <v>303090857</v>
      </c>
      <c r="ED120" s="5">
        <v>3644</v>
      </c>
      <c r="EE120" s="5">
        <v>-271654999</v>
      </c>
    </row>
    <row r="121" spans="1:135" ht="11.25">
      <c r="A121" s="6">
        <v>3000000</v>
      </c>
      <c r="B121" s="5" t="s">
        <v>66</v>
      </c>
      <c r="C121" s="5">
        <v>3999999</v>
      </c>
      <c r="D121" s="5">
        <v>13</v>
      </c>
      <c r="E121" s="5">
        <v>602391</v>
      </c>
      <c r="F121" s="5">
        <v>417</v>
      </c>
      <c r="G121" s="5">
        <v>16859564</v>
      </c>
      <c r="H121" s="5">
        <v>323</v>
      </c>
      <c r="I121" s="5">
        <v>13341908</v>
      </c>
      <c r="J121" s="5">
        <v>2</v>
      </c>
      <c r="K121" s="5">
        <v>1551</v>
      </c>
      <c r="L121" s="5">
        <v>12</v>
      </c>
      <c r="M121" s="5">
        <v>93017</v>
      </c>
      <c r="N121" s="5">
        <v>236</v>
      </c>
      <c r="O121" s="5">
        <v>12429269</v>
      </c>
      <c r="P121" s="5">
        <v>82</v>
      </c>
      <c r="Q121" s="5">
        <v>691244</v>
      </c>
      <c r="R121" s="5">
        <v>0</v>
      </c>
      <c r="S121" s="5">
        <v>0</v>
      </c>
      <c r="T121" s="5">
        <v>2</v>
      </c>
      <c r="U121" s="5">
        <v>119</v>
      </c>
      <c r="V121" s="5">
        <v>1156</v>
      </c>
      <c r="W121" s="5">
        <v>43800501</v>
      </c>
      <c r="X121" s="5">
        <v>11</v>
      </c>
      <c r="Y121" s="5">
        <v>114119</v>
      </c>
      <c r="Z121" s="5">
        <v>44</v>
      </c>
      <c r="AA121" s="5">
        <v>159600835</v>
      </c>
      <c r="AB121" s="5">
        <v>103</v>
      </c>
      <c r="AC121" s="5">
        <v>4830946</v>
      </c>
      <c r="AD121" s="5">
        <v>0</v>
      </c>
      <c r="AE121" s="5">
        <v>0</v>
      </c>
      <c r="AF121" s="5">
        <v>1739</v>
      </c>
      <c r="AG121" s="5">
        <v>252345506</v>
      </c>
      <c r="AH121" s="5">
        <v>8</v>
      </c>
      <c r="AI121" s="5">
        <v>120088</v>
      </c>
      <c r="AJ121" s="5">
        <v>3449</v>
      </c>
      <c r="AK121" s="5">
        <v>970027298</v>
      </c>
      <c r="AL121" s="5">
        <v>3281</v>
      </c>
      <c r="AM121" s="5">
        <v>51374050</v>
      </c>
      <c r="AN121" s="5">
        <v>2420</v>
      </c>
      <c r="AO121" s="5">
        <v>2995656</v>
      </c>
      <c r="AP121" s="5">
        <v>625</v>
      </c>
      <c r="AQ121" s="5">
        <v>2391785</v>
      </c>
      <c r="AR121" s="5">
        <v>3460</v>
      </c>
      <c r="AS121" s="5">
        <v>1026788788</v>
      </c>
      <c r="AT121" s="5">
        <v>2653</v>
      </c>
      <c r="AU121" s="5">
        <v>108195333</v>
      </c>
      <c r="AV121" s="5">
        <v>2003</v>
      </c>
      <c r="AW121" s="5">
        <v>143035176</v>
      </c>
      <c r="AX121" s="5">
        <v>3047</v>
      </c>
      <c r="AY121" s="5">
        <v>251230509</v>
      </c>
      <c r="AZ121" s="5">
        <v>3219</v>
      </c>
      <c r="BA121" s="5">
        <v>150561043</v>
      </c>
      <c r="BB121" s="5">
        <v>2021</v>
      </c>
      <c r="BC121" s="5">
        <v>152082384</v>
      </c>
      <c r="BD121" s="5">
        <v>87</v>
      </c>
      <c r="BE121" s="5">
        <v>108360543</v>
      </c>
      <c r="BF121" s="5">
        <v>3294</v>
      </c>
      <c r="BG121" s="5">
        <v>293893348</v>
      </c>
      <c r="BH121" s="5">
        <v>1</v>
      </c>
      <c r="BI121" s="5">
        <v>6234</v>
      </c>
      <c r="BJ121" s="5">
        <v>385</v>
      </c>
      <c r="BK121" s="5">
        <v>53733736</v>
      </c>
      <c r="BL121" s="5">
        <v>3463</v>
      </c>
      <c r="BM121" s="5">
        <v>1290989650</v>
      </c>
      <c r="BN121" s="5">
        <v>3354</v>
      </c>
      <c r="BO121" s="5">
        <v>936221354</v>
      </c>
      <c r="BP121" s="5">
        <v>364</v>
      </c>
      <c r="BQ121" s="5">
        <v>-9268297</v>
      </c>
      <c r="BR121" s="5">
        <v>2954</v>
      </c>
      <c r="BS121" s="5">
        <v>390960691</v>
      </c>
      <c r="BT121" s="5">
        <v>566</v>
      </c>
      <c r="BU121" s="5">
        <v>2902788</v>
      </c>
      <c r="BV121" s="5">
        <v>3519</v>
      </c>
      <c r="BW121" s="5">
        <v>393863479</v>
      </c>
      <c r="BX121" s="5">
        <v>3516</v>
      </c>
      <c r="BY121" s="5">
        <v>11744053371</v>
      </c>
      <c r="BZ121" s="5">
        <v>3516</v>
      </c>
      <c r="CA121" s="5">
        <v>1081045615</v>
      </c>
      <c r="CB121" s="5">
        <v>6361</v>
      </c>
      <c r="CC121" s="5">
        <v>477095</v>
      </c>
      <c r="CD121" s="5">
        <v>0</v>
      </c>
      <c r="CE121" s="5">
        <v>0</v>
      </c>
      <c r="CF121" s="5">
        <v>643</v>
      </c>
      <c r="CG121" s="5">
        <v>48298</v>
      </c>
      <c r="CH121" s="5">
        <v>3419</v>
      </c>
      <c r="CI121" s="5">
        <v>803663</v>
      </c>
      <c r="CJ121" s="5">
        <v>6</v>
      </c>
      <c r="CK121" s="5">
        <v>1264</v>
      </c>
      <c r="CL121" s="5">
        <v>10</v>
      </c>
      <c r="CM121" s="5">
        <v>11171</v>
      </c>
      <c r="CN121" s="5">
        <v>133</v>
      </c>
      <c r="CO121" s="5">
        <v>2915116</v>
      </c>
      <c r="CP121" s="5">
        <v>53</v>
      </c>
      <c r="CQ121" s="5">
        <v>2318848</v>
      </c>
      <c r="CR121" s="5">
        <v>544</v>
      </c>
      <c r="CS121" s="5">
        <v>15435987</v>
      </c>
      <c r="CT121" s="5">
        <v>191</v>
      </c>
      <c r="CU121" s="5">
        <v>6028334</v>
      </c>
      <c r="CV121" s="5">
        <v>815</v>
      </c>
      <c r="CW121" s="5">
        <v>26709456</v>
      </c>
      <c r="CX121" s="5">
        <v>0</v>
      </c>
      <c r="CY121" s="5">
        <v>0</v>
      </c>
      <c r="CZ121" s="5">
        <v>3508</v>
      </c>
      <c r="DA121" s="5">
        <v>1054338395</v>
      </c>
      <c r="DB121" s="5">
        <v>2</v>
      </c>
      <c r="DC121" s="5">
        <v>3499</v>
      </c>
      <c r="DD121" s="5">
        <v>137</v>
      </c>
      <c r="DE121" s="5">
        <v>9601608</v>
      </c>
      <c r="DF121" s="5">
        <v>43</v>
      </c>
      <c r="DG121" s="5">
        <v>65058</v>
      </c>
      <c r="DH121" s="5">
        <v>3510</v>
      </c>
      <c r="DI121" s="5">
        <v>1064005062</v>
      </c>
      <c r="DJ121" s="5">
        <v>2917</v>
      </c>
      <c r="DK121" s="5">
        <v>325712202</v>
      </c>
      <c r="DL121" s="5">
        <v>2935</v>
      </c>
      <c r="DM121" s="5">
        <v>609381120</v>
      </c>
      <c r="DN121" s="5">
        <v>408</v>
      </c>
      <c r="DO121" s="5">
        <v>92064</v>
      </c>
      <c r="DP121" s="5">
        <v>0</v>
      </c>
      <c r="DQ121" s="5">
        <v>0</v>
      </c>
      <c r="DR121" s="5">
        <v>1676</v>
      </c>
      <c r="DS121" s="5">
        <v>76135639</v>
      </c>
      <c r="DT121" s="5">
        <v>1109</v>
      </c>
      <c r="DU121" s="5">
        <v>49606707</v>
      </c>
      <c r="DV121" s="5">
        <v>1</v>
      </c>
      <c r="DW121" s="5">
        <v>25</v>
      </c>
      <c r="DX121" s="5">
        <v>18</v>
      </c>
      <c r="DY121" s="5">
        <v>8283</v>
      </c>
      <c r="DZ121" s="5">
        <v>937</v>
      </c>
      <c r="EA121" s="5">
        <v>26662142</v>
      </c>
      <c r="EB121" s="5">
        <v>1823</v>
      </c>
      <c r="EC121" s="5">
        <v>205096562</v>
      </c>
      <c r="ED121" s="5">
        <v>1750</v>
      </c>
      <c r="EE121" s="5">
        <v>-190810580</v>
      </c>
    </row>
    <row r="122" spans="1:135" ht="11.25">
      <c r="A122" s="6">
        <v>4000000</v>
      </c>
      <c r="B122" s="5" t="s">
        <v>66</v>
      </c>
      <c r="C122" s="5">
        <v>4999999</v>
      </c>
      <c r="D122" s="5">
        <v>11</v>
      </c>
      <c r="E122" s="5">
        <v>268801</v>
      </c>
      <c r="F122" s="5">
        <v>277</v>
      </c>
      <c r="G122" s="5">
        <v>9034134</v>
      </c>
      <c r="H122" s="5">
        <v>203</v>
      </c>
      <c r="I122" s="5">
        <v>5565529</v>
      </c>
      <c r="J122" s="5">
        <v>1</v>
      </c>
      <c r="K122" s="5">
        <v>14984</v>
      </c>
      <c r="L122" s="5">
        <v>11</v>
      </c>
      <c r="M122" s="5">
        <v>33351</v>
      </c>
      <c r="N122" s="5">
        <v>142</v>
      </c>
      <c r="O122" s="5">
        <v>14752086</v>
      </c>
      <c r="P122" s="5">
        <v>36</v>
      </c>
      <c r="Q122" s="5">
        <v>870769</v>
      </c>
      <c r="R122" s="5">
        <v>1</v>
      </c>
      <c r="S122" s="5">
        <v>1129</v>
      </c>
      <c r="T122" s="5">
        <v>2</v>
      </c>
      <c r="U122" s="5">
        <v>13523</v>
      </c>
      <c r="V122" s="5">
        <v>671</v>
      </c>
      <c r="W122" s="5">
        <v>33201017</v>
      </c>
      <c r="X122" s="5">
        <v>9</v>
      </c>
      <c r="Y122" s="5">
        <v>50270</v>
      </c>
      <c r="Z122" s="5">
        <v>21</v>
      </c>
      <c r="AA122" s="5">
        <v>42578842</v>
      </c>
      <c r="AB122" s="5">
        <v>49</v>
      </c>
      <c r="AC122" s="5">
        <v>3577529</v>
      </c>
      <c r="AD122" s="5">
        <v>0</v>
      </c>
      <c r="AE122" s="5">
        <v>0</v>
      </c>
      <c r="AF122" s="5">
        <v>1018</v>
      </c>
      <c r="AG122" s="5">
        <v>109955651</v>
      </c>
      <c r="AH122" s="5">
        <v>2</v>
      </c>
      <c r="AI122" s="5">
        <v>17073</v>
      </c>
      <c r="AJ122" s="5">
        <v>2006</v>
      </c>
      <c r="AK122" s="5">
        <v>725417531</v>
      </c>
      <c r="AL122" s="5">
        <v>1913</v>
      </c>
      <c r="AM122" s="5">
        <v>31692098</v>
      </c>
      <c r="AN122" s="5">
        <v>1468</v>
      </c>
      <c r="AO122" s="5">
        <v>1875078</v>
      </c>
      <c r="AP122" s="5">
        <v>301</v>
      </c>
      <c r="AQ122" s="5">
        <v>1559659</v>
      </c>
      <c r="AR122" s="5">
        <v>2014</v>
      </c>
      <c r="AS122" s="5">
        <v>760544366</v>
      </c>
      <c r="AT122" s="5">
        <v>1551</v>
      </c>
      <c r="AU122" s="5">
        <v>64924398</v>
      </c>
      <c r="AV122" s="5">
        <v>1209</v>
      </c>
      <c r="AW122" s="5">
        <v>119401488</v>
      </c>
      <c r="AX122" s="5">
        <v>1784</v>
      </c>
      <c r="AY122" s="5">
        <v>184325885</v>
      </c>
      <c r="AZ122" s="5">
        <v>1871</v>
      </c>
      <c r="BA122" s="5">
        <v>109706190</v>
      </c>
      <c r="BB122" s="5">
        <v>1195</v>
      </c>
      <c r="BC122" s="5">
        <v>106946659</v>
      </c>
      <c r="BD122" s="5">
        <v>57</v>
      </c>
      <c r="BE122" s="5">
        <v>101918453</v>
      </c>
      <c r="BF122" s="5">
        <v>1913</v>
      </c>
      <c r="BG122" s="5">
        <v>228118422</v>
      </c>
      <c r="BH122" s="5">
        <v>1</v>
      </c>
      <c r="BI122" s="5">
        <v>617484</v>
      </c>
      <c r="BJ122" s="5">
        <v>206</v>
      </c>
      <c r="BK122" s="5">
        <v>30613124</v>
      </c>
      <c r="BL122" s="5">
        <v>2010</v>
      </c>
      <c r="BM122" s="5">
        <v>954785181</v>
      </c>
      <c r="BN122" s="5">
        <v>1974</v>
      </c>
      <c r="BO122" s="5">
        <v>709749254</v>
      </c>
      <c r="BP122" s="5">
        <v>270</v>
      </c>
      <c r="BQ122" s="5">
        <v>-3632536</v>
      </c>
      <c r="BR122" s="5">
        <v>1740</v>
      </c>
      <c r="BS122" s="5">
        <v>310559834</v>
      </c>
      <c r="BT122" s="5">
        <v>310</v>
      </c>
      <c r="BU122" s="5">
        <v>1553591</v>
      </c>
      <c r="BV122" s="5">
        <v>2051</v>
      </c>
      <c r="BW122" s="5">
        <v>312113426</v>
      </c>
      <c r="BX122" s="5">
        <v>2049</v>
      </c>
      <c r="BY122" s="5">
        <v>8821026369</v>
      </c>
      <c r="BZ122" s="5">
        <v>2049</v>
      </c>
      <c r="CA122" s="5">
        <v>813887648</v>
      </c>
      <c r="CB122" s="5">
        <v>3665</v>
      </c>
      <c r="CC122" s="5">
        <v>274793</v>
      </c>
      <c r="CD122" s="5">
        <v>0</v>
      </c>
      <c r="CE122" s="5">
        <v>0</v>
      </c>
      <c r="CF122" s="5">
        <v>319</v>
      </c>
      <c r="CG122" s="5">
        <v>23874</v>
      </c>
      <c r="CH122" s="5">
        <v>2009</v>
      </c>
      <c r="CI122" s="5">
        <v>472155</v>
      </c>
      <c r="CJ122" s="5">
        <v>4</v>
      </c>
      <c r="CK122" s="5">
        <v>546</v>
      </c>
      <c r="CL122" s="5">
        <v>9</v>
      </c>
      <c r="CM122" s="5">
        <v>7901</v>
      </c>
      <c r="CN122" s="5">
        <v>70</v>
      </c>
      <c r="CO122" s="5">
        <v>1329328</v>
      </c>
      <c r="CP122" s="5">
        <v>23</v>
      </c>
      <c r="CQ122" s="5">
        <v>2422310</v>
      </c>
      <c r="CR122" s="5">
        <v>316</v>
      </c>
      <c r="CS122" s="5">
        <v>10255628</v>
      </c>
      <c r="CT122" s="5">
        <v>136</v>
      </c>
      <c r="CU122" s="5">
        <v>4927346</v>
      </c>
      <c r="CV122" s="5">
        <v>487</v>
      </c>
      <c r="CW122" s="5">
        <v>18942514</v>
      </c>
      <c r="CX122" s="5">
        <v>0</v>
      </c>
      <c r="CY122" s="5">
        <v>0</v>
      </c>
      <c r="CZ122" s="5">
        <v>2048</v>
      </c>
      <c r="DA122" s="5">
        <v>795323561</v>
      </c>
      <c r="DB122" s="5">
        <v>1</v>
      </c>
      <c r="DC122" s="5">
        <v>378896</v>
      </c>
      <c r="DD122" s="5">
        <v>79</v>
      </c>
      <c r="DE122" s="5">
        <v>7302931</v>
      </c>
      <c r="DF122" s="5">
        <v>32</v>
      </c>
      <c r="DG122" s="5">
        <v>74800</v>
      </c>
      <c r="DH122" s="5">
        <v>2048</v>
      </c>
      <c r="DI122" s="5">
        <v>802701290</v>
      </c>
      <c r="DJ122" s="5">
        <v>1743</v>
      </c>
      <c r="DK122" s="5">
        <v>251392392</v>
      </c>
      <c r="DL122" s="5">
        <v>1717</v>
      </c>
      <c r="DM122" s="5">
        <v>447424308</v>
      </c>
      <c r="DN122" s="5">
        <v>229</v>
      </c>
      <c r="DO122" s="5">
        <v>56944</v>
      </c>
      <c r="DP122" s="5">
        <v>0</v>
      </c>
      <c r="DQ122" s="5">
        <v>0</v>
      </c>
      <c r="DR122" s="5">
        <v>1003</v>
      </c>
      <c r="DS122" s="5">
        <v>51452380</v>
      </c>
      <c r="DT122" s="5">
        <v>649</v>
      </c>
      <c r="DU122" s="5">
        <v>29009821</v>
      </c>
      <c r="DV122" s="5">
        <v>1</v>
      </c>
      <c r="DW122" s="5">
        <v>76</v>
      </c>
      <c r="DX122" s="5">
        <v>14</v>
      </c>
      <c r="DY122" s="5">
        <v>3188</v>
      </c>
      <c r="DZ122" s="5">
        <v>565</v>
      </c>
      <c r="EA122" s="5">
        <v>22397654</v>
      </c>
      <c r="EB122" s="5">
        <v>1029</v>
      </c>
      <c r="EC122" s="5">
        <v>155296832</v>
      </c>
      <c r="ED122" s="5">
        <v>966</v>
      </c>
      <c r="EE122" s="5">
        <v>-142020589</v>
      </c>
    </row>
    <row r="123" spans="1:135" ht="11.25">
      <c r="A123" s="6">
        <v>5000000</v>
      </c>
      <c r="B123" s="5" t="s">
        <v>67</v>
      </c>
      <c r="D123" s="5">
        <v>16</v>
      </c>
      <c r="E123" s="5">
        <v>1517499</v>
      </c>
      <c r="F123" s="5">
        <v>1216</v>
      </c>
      <c r="G123" s="5">
        <v>100675983</v>
      </c>
      <c r="H123" s="5">
        <v>812</v>
      </c>
      <c r="I123" s="5">
        <v>87994492</v>
      </c>
      <c r="J123" s="5">
        <v>2</v>
      </c>
      <c r="K123" s="5">
        <v>6985</v>
      </c>
      <c r="L123" s="5">
        <v>39</v>
      </c>
      <c r="M123" s="5">
        <v>3373567</v>
      </c>
      <c r="N123" s="5">
        <v>613</v>
      </c>
      <c r="O123" s="5">
        <v>165007826</v>
      </c>
      <c r="P123" s="5">
        <v>170</v>
      </c>
      <c r="Q123" s="5">
        <v>4222009</v>
      </c>
      <c r="R123" s="5">
        <v>0</v>
      </c>
      <c r="S123" s="5">
        <v>0</v>
      </c>
      <c r="T123" s="5">
        <v>3</v>
      </c>
      <c r="U123" s="5">
        <v>24706</v>
      </c>
      <c r="V123" s="5">
        <v>2427</v>
      </c>
      <c r="W123" s="5">
        <v>237963070</v>
      </c>
      <c r="X123" s="5">
        <v>23</v>
      </c>
      <c r="Y123" s="5">
        <v>1043479</v>
      </c>
      <c r="Z123" s="5">
        <v>67</v>
      </c>
      <c r="AA123" s="5">
        <v>323828213</v>
      </c>
      <c r="AB123" s="5">
        <v>234</v>
      </c>
      <c r="AC123" s="5">
        <v>45029539</v>
      </c>
      <c r="AD123" s="5">
        <v>0</v>
      </c>
      <c r="AE123" s="5">
        <v>0</v>
      </c>
      <c r="AF123" s="5">
        <v>3738</v>
      </c>
      <c r="AG123" s="5">
        <v>973519712</v>
      </c>
      <c r="AH123" s="5">
        <v>5</v>
      </c>
      <c r="AI123" s="5">
        <v>159871</v>
      </c>
      <c r="AJ123" s="5">
        <v>6387</v>
      </c>
      <c r="AK123" s="5">
        <v>7464577826</v>
      </c>
      <c r="AL123" s="5">
        <v>6155</v>
      </c>
      <c r="AM123" s="5">
        <v>168827714</v>
      </c>
      <c r="AN123" s="5">
        <v>4589</v>
      </c>
      <c r="AO123" s="5">
        <v>9014848</v>
      </c>
      <c r="AP123" s="5">
        <v>1135</v>
      </c>
      <c r="AQ123" s="5">
        <v>10040175</v>
      </c>
      <c r="AR123" s="5">
        <v>6406</v>
      </c>
      <c r="AS123" s="5">
        <v>7652460563</v>
      </c>
      <c r="AT123" s="5">
        <v>4585</v>
      </c>
      <c r="AU123" s="5">
        <v>206772598</v>
      </c>
      <c r="AV123" s="5">
        <v>4391</v>
      </c>
      <c r="AW123" s="5">
        <v>970848593</v>
      </c>
      <c r="AX123" s="5">
        <v>5744</v>
      </c>
      <c r="AY123" s="5">
        <v>1177621191</v>
      </c>
      <c r="AZ123" s="5">
        <v>6048</v>
      </c>
      <c r="BA123" s="5">
        <v>1040814073</v>
      </c>
      <c r="BB123" s="5">
        <v>3962</v>
      </c>
      <c r="BC123" s="5">
        <v>3772189688</v>
      </c>
      <c r="BD123" s="5">
        <v>249</v>
      </c>
      <c r="BE123" s="5">
        <v>565515187</v>
      </c>
      <c r="BF123" s="5">
        <v>6160</v>
      </c>
      <c r="BG123" s="5">
        <v>4505043619</v>
      </c>
      <c r="BH123" s="5">
        <v>7</v>
      </c>
      <c r="BI123" s="5">
        <v>2333324</v>
      </c>
      <c r="BJ123" s="5">
        <v>651</v>
      </c>
      <c r="BK123" s="5">
        <v>251882846</v>
      </c>
      <c r="BL123" s="5">
        <v>6400</v>
      </c>
      <c r="BM123" s="5">
        <v>10773407551</v>
      </c>
      <c r="BN123" s="5">
        <v>6324</v>
      </c>
      <c r="BO123" s="5">
        <v>7433351211</v>
      </c>
      <c r="BP123" s="5">
        <v>1159</v>
      </c>
      <c r="BQ123" s="5">
        <v>-779765227</v>
      </c>
      <c r="BR123" s="5">
        <v>5878</v>
      </c>
      <c r="BS123" s="5">
        <v>3574533362</v>
      </c>
      <c r="BT123" s="5">
        <v>577</v>
      </c>
      <c r="BU123" s="5">
        <v>2926772</v>
      </c>
      <c r="BV123" s="5">
        <v>6455</v>
      </c>
      <c r="BW123" s="5">
        <v>3577460133</v>
      </c>
      <c r="BX123" s="5">
        <v>6446</v>
      </c>
      <c r="BY123" s="5">
        <v>96524958900</v>
      </c>
      <c r="BZ123" s="5">
        <v>6447</v>
      </c>
      <c r="CA123" s="5">
        <v>8972040372</v>
      </c>
      <c r="CB123" s="5">
        <v>11695</v>
      </c>
      <c r="CC123" s="5">
        <v>877121</v>
      </c>
      <c r="CD123" s="5">
        <v>0</v>
      </c>
      <c r="CE123" s="5">
        <v>0</v>
      </c>
      <c r="CF123" s="5">
        <v>975</v>
      </c>
      <c r="CG123" s="5">
        <v>73167</v>
      </c>
      <c r="CH123" s="5">
        <v>6763</v>
      </c>
      <c r="CI123" s="5">
        <v>1589159</v>
      </c>
      <c r="CJ123" s="5">
        <v>6</v>
      </c>
      <c r="CK123" s="5">
        <v>2515</v>
      </c>
      <c r="CL123" s="5">
        <v>13</v>
      </c>
      <c r="CM123" s="5">
        <v>12047</v>
      </c>
      <c r="CN123" s="5">
        <v>243</v>
      </c>
      <c r="CO123" s="5">
        <v>12405327</v>
      </c>
      <c r="CP123" s="5">
        <v>65</v>
      </c>
      <c r="CQ123" s="5">
        <v>4874078</v>
      </c>
      <c r="CR123" s="5">
        <v>1248</v>
      </c>
      <c r="CS123" s="5">
        <v>97423951</v>
      </c>
      <c r="CT123" s="5">
        <v>424</v>
      </c>
      <c r="CU123" s="5">
        <v>31702477</v>
      </c>
      <c r="CV123" s="5">
        <v>1727</v>
      </c>
      <c r="CW123" s="5">
        <v>146417882</v>
      </c>
      <c r="CX123" s="5">
        <v>0</v>
      </c>
      <c r="CY123" s="5">
        <v>0</v>
      </c>
      <c r="CZ123" s="5">
        <v>6444</v>
      </c>
      <c r="DA123" s="5">
        <v>8825636440</v>
      </c>
      <c r="DB123" s="5">
        <v>2</v>
      </c>
      <c r="DC123" s="5">
        <v>16730</v>
      </c>
      <c r="DD123" s="5">
        <v>207</v>
      </c>
      <c r="DE123" s="5">
        <v>44316103</v>
      </c>
      <c r="DF123" s="5">
        <v>124</v>
      </c>
      <c r="DG123" s="5">
        <v>1618676</v>
      </c>
      <c r="DH123" s="5">
        <v>6447</v>
      </c>
      <c r="DI123" s="5">
        <v>8871571219</v>
      </c>
      <c r="DJ123" s="5">
        <v>5428</v>
      </c>
      <c r="DK123" s="5">
        <v>1936248077</v>
      </c>
      <c r="DL123" s="5">
        <v>5813</v>
      </c>
      <c r="DM123" s="5">
        <v>6298044569</v>
      </c>
      <c r="DN123" s="5">
        <v>739</v>
      </c>
      <c r="DO123" s="5">
        <v>182323</v>
      </c>
      <c r="DP123" s="5">
        <v>0</v>
      </c>
      <c r="DQ123" s="5">
        <v>0</v>
      </c>
      <c r="DR123" s="5">
        <v>3636</v>
      </c>
      <c r="DS123" s="5">
        <v>542872954</v>
      </c>
      <c r="DT123" s="5">
        <v>2761</v>
      </c>
      <c r="DU123" s="5">
        <v>369792049</v>
      </c>
      <c r="DV123" s="5">
        <v>0</v>
      </c>
      <c r="DW123" s="5">
        <v>0</v>
      </c>
      <c r="DX123" s="5">
        <v>23</v>
      </c>
      <c r="DY123" s="5">
        <v>9250</v>
      </c>
      <c r="DZ123" s="5">
        <v>1795</v>
      </c>
      <c r="EA123" s="5">
        <v>174566551</v>
      </c>
      <c r="EB123" s="5">
        <v>2807</v>
      </c>
      <c r="EC123" s="5">
        <v>1181464090</v>
      </c>
      <c r="ED123" s="5">
        <v>2653</v>
      </c>
      <c r="EE123" s="5">
        <v>-1067790196</v>
      </c>
    </row>
    <row r="124" spans="1:135" ht="11.25">
      <c r="A124" s="6" t="s">
        <v>68</v>
      </c>
      <c r="B124" s="5"/>
      <c r="D124" s="5">
        <v>15614</v>
      </c>
      <c r="E124" s="5">
        <v>328076171</v>
      </c>
      <c r="F124" s="5">
        <v>80081</v>
      </c>
      <c r="G124" s="5">
        <v>507951982</v>
      </c>
      <c r="H124" s="5">
        <v>91573</v>
      </c>
      <c r="I124" s="5">
        <v>440170077</v>
      </c>
      <c r="J124" s="5">
        <v>219</v>
      </c>
      <c r="K124" s="5">
        <v>306928</v>
      </c>
      <c r="L124" s="5">
        <v>33312</v>
      </c>
      <c r="M124" s="5">
        <v>98293244</v>
      </c>
      <c r="N124" s="5">
        <v>85045</v>
      </c>
      <c r="O124" s="5">
        <v>585148642</v>
      </c>
      <c r="P124" s="5">
        <v>12089</v>
      </c>
      <c r="Q124" s="5">
        <v>65039138</v>
      </c>
      <c r="R124" s="5">
        <v>2577</v>
      </c>
      <c r="S124" s="5">
        <v>20669790</v>
      </c>
      <c r="T124" s="5">
        <v>4439</v>
      </c>
      <c r="U124" s="5">
        <v>40264150</v>
      </c>
      <c r="V124" s="5">
        <v>269660</v>
      </c>
      <c r="W124" s="5">
        <v>1440755686</v>
      </c>
      <c r="X124" s="5">
        <v>1702</v>
      </c>
      <c r="Y124" s="5">
        <v>13663211</v>
      </c>
      <c r="Z124" s="5">
        <v>125872</v>
      </c>
      <c r="AA124" s="5">
        <v>10412555619</v>
      </c>
      <c r="AB124" s="5">
        <v>98649</v>
      </c>
      <c r="AC124" s="5">
        <v>334137603</v>
      </c>
      <c r="AD124" s="5">
        <v>3276</v>
      </c>
      <c r="AE124" s="5">
        <v>10338903</v>
      </c>
      <c r="AF124" s="5">
        <v>719685</v>
      </c>
      <c r="AG124" s="5">
        <v>14261615231</v>
      </c>
      <c r="AH124" s="5">
        <v>917132</v>
      </c>
      <c r="AI124" s="5">
        <v>5469268271</v>
      </c>
      <c r="AJ124" s="5">
        <v>5272025</v>
      </c>
      <c r="AK124" s="5">
        <v>40060334509</v>
      </c>
      <c r="AL124" s="5">
        <v>4726616</v>
      </c>
      <c r="AM124" s="5">
        <v>11940642573</v>
      </c>
      <c r="AN124" s="5">
        <v>2766341</v>
      </c>
      <c r="AO124" s="5">
        <v>1278376527</v>
      </c>
      <c r="AP124" s="5">
        <v>831196</v>
      </c>
      <c r="AQ124" s="5">
        <v>459298374</v>
      </c>
      <c r="AR124" s="5">
        <v>5599958</v>
      </c>
      <c r="AS124" s="5">
        <v>53738651982</v>
      </c>
      <c r="AT124" s="5">
        <v>4437042</v>
      </c>
      <c r="AU124" s="5">
        <v>54278787024</v>
      </c>
      <c r="AV124" s="5">
        <v>921347</v>
      </c>
      <c r="AW124" s="5">
        <v>3858853583</v>
      </c>
      <c r="AX124" s="5">
        <v>4518708</v>
      </c>
      <c r="AY124" s="5">
        <v>58137640606</v>
      </c>
      <c r="AZ124" s="5">
        <v>4774291</v>
      </c>
      <c r="BA124" s="5">
        <v>11993955171</v>
      </c>
      <c r="BB124" s="5">
        <v>3428060</v>
      </c>
      <c r="BC124" s="5">
        <v>8326546479</v>
      </c>
      <c r="BD124" s="5">
        <v>75569</v>
      </c>
      <c r="BE124" s="5">
        <v>2863717471</v>
      </c>
      <c r="BF124" s="5">
        <v>5011277</v>
      </c>
      <c r="BG124" s="5">
        <v>19445157277</v>
      </c>
      <c r="BH124" s="5">
        <v>13621</v>
      </c>
      <c r="BI124" s="5">
        <v>145236486</v>
      </c>
      <c r="BJ124" s="5">
        <v>1811196</v>
      </c>
      <c r="BK124" s="5">
        <v>10006874823</v>
      </c>
      <c r="BL124" s="5">
        <v>6144297</v>
      </c>
      <c r="BM124" s="5">
        <v>142693935391</v>
      </c>
      <c r="BN124" s="5">
        <v>5169099</v>
      </c>
      <c r="BO124" s="5">
        <v>38337971056</v>
      </c>
      <c r="BP124" s="5">
        <v>95097</v>
      </c>
      <c r="BQ124" s="5">
        <v>-803300840</v>
      </c>
      <c r="BR124" s="5">
        <v>5184222</v>
      </c>
      <c r="BS124" s="5">
        <v>99259153315</v>
      </c>
      <c r="BT124" s="5">
        <v>8256725</v>
      </c>
      <c r="BU124" s="5">
        <v>32747731686</v>
      </c>
      <c r="BV124" s="5">
        <v>13440947</v>
      </c>
      <c r="BW124" s="5">
        <v>132006885001</v>
      </c>
      <c r="BX124" s="5">
        <v>12669482</v>
      </c>
      <c r="BY124" s="5">
        <v>706585807568</v>
      </c>
      <c r="BZ124" s="5">
        <v>12659410</v>
      </c>
      <c r="CA124" s="5">
        <v>43393255050</v>
      </c>
      <c r="CB124" s="5">
        <v>17922893</v>
      </c>
      <c r="CC124" s="5">
        <v>1344216958</v>
      </c>
      <c r="CD124" s="5">
        <v>12032</v>
      </c>
      <c r="CE124" s="5">
        <v>1586937</v>
      </c>
      <c r="CF124" s="5">
        <v>2194912</v>
      </c>
      <c r="CG124" s="5">
        <v>164618500</v>
      </c>
      <c r="CH124" s="5">
        <v>9913310</v>
      </c>
      <c r="CI124" s="5">
        <v>2328535113</v>
      </c>
      <c r="CJ124" s="5">
        <v>12313348</v>
      </c>
      <c r="CK124" s="5">
        <v>3732380837</v>
      </c>
      <c r="CL124" s="5">
        <v>202128</v>
      </c>
      <c r="CM124" s="5">
        <v>149025389</v>
      </c>
      <c r="CN124" s="5">
        <v>5361</v>
      </c>
      <c r="CO124" s="5">
        <v>42567687</v>
      </c>
      <c r="CP124" s="5">
        <v>1759</v>
      </c>
      <c r="CQ124" s="5">
        <v>31829143</v>
      </c>
      <c r="CR124" s="5">
        <v>73158</v>
      </c>
      <c r="CS124" s="5">
        <v>295058216</v>
      </c>
      <c r="CT124" s="5">
        <v>32400</v>
      </c>
      <c r="CU124" s="5">
        <v>120495303</v>
      </c>
      <c r="CV124" s="5">
        <v>305024</v>
      </c>
      <c r="CW124" s="5">
        <v>638975738</v>
      </c>
      <c r="CX124" s="5">
        <v>1146592</v>
      </c>
      <c r="CY124" s="5">
        <v>85132112</v>
      </c>
      <c r="CZ124" s="5">
        <v>8805081</v>
      </c>
      <c r="DA124" s="5">
        <v>40058580081</v>
      </c>
      <c r="DB124" s="5">
        <v>3414</v>
      </c>
      <c r="DC124" s="5">
        <v>17171983</v>
      </c>
      <c r="DD124" s="5">
        <v>22692</v>
      </c>
      <c r="DE124" s="5">
        <v>240761233</v>
      </c>
      <c r="DF124" s="5">
        <v>345200</v>
      </c>
      <c r="DG124" s="5">
        <v>70489457</v>
      </c>
      <c r="DH124" s="5">
        <v>8876247</v>
      </c>
      <c r="DI124" s="5">
        <v>40369830771</v>
      </c>
      <c r="DJ124" s="5">
        <v>10843916</v>
      </c>
      <c r="DK124" s="5">
        <v>23988757615</v>
      </c>
      <c r="DL124" s="5">
        <v>1363579</v>
      </c>
      <c r="DM124" s="5">
        <v>15921359808</v>
      </c>
      <c r="DN124" s="5">
        <v>368190</v>
      </c>
      <c r="DO124" s="5">
        <v>44946599</v>
      </c>
      <c r="DP124" s="5">
        <v>609253</v>
      </c>
      <c r="DQ124" s="5">
        <v>-171701821</v>
      </c>
      <c r="DR124" s="5">
        <v>8611110</v>
      </c>
      <c r="DS124" s="5">
        <v>6159459205</v>
      </c>
      <c r="DT124" s="5">
        <v>456629</v>
      </c>
      <c r="DU124" s="5">
        <v>1263478299</v>
      </c>
      <c r="DV124" s="5">
        <v>4292</v>
      </c>
      <c r="DW124" s="5">
        <v>44995</v>
      </c>
      <c r="DX124" s="5">
        <v>133609</v>
      </c>
      <c r="DY124" s="5">
        <v>3592505</v>
      </c>
      <c r="DZ124" s="5">
        <v>8309406</v>
      </c>
      <c r="EA124" s="5">
        <v>4899859445</v>
      </c>
      <c r="EB124" s="5">
        <v>3362052</v>
      </c>
      <c r="EC124" s="5">
        <v>6498352573</v>
      </c>
      <c r="ED124" s="5">
        <v>2597543</v>
      </c>
      <c r="EE124" s="5">
        <v>-5490743047</v>
      </c>
    </row>
    <row r="125" spans="1:2" ht="11.25">
      <c r="A125" s="6"/>
      <c r="B125" s="5"/>
    </row>
    <row r="126" spans="1:2" ht="11.25">
      <c r="A126" s="6"/>
      <c r="B126" s="5"/>
    </row>
    <row r="127" spans="1:2" ht="11.25">
      <c r="A127" s="6"/>
      <c r="B127" s="5"/>
    </row>
    <row r="128" spans="1:2" ht="11.25">
      <c r="A128" s="6"/>
      <c r="B128" s="5"/>
    </row>
    <row r="129" spans="1:2" ht="11.25">
      <c r="A129" s="6"/>
      <c r="B129" s="5"/>
    </row>
    <row r="130" spans="1:2" ht="11.25">
      <c r="A130" s="6"/>
      <c r="B130" s="5"/>
    </row>
    <row r="131" spans="1:2" ht="11.25">
      <c r="A131" s="6"/>
      <c r="B131" s="5"/>
    </row>
    <row r="132" spans="1:2" ht="11.25">
      <c r="A132" s="6"/>
      <c r="B132" s="5"/>
    </row>
    <row r="133" spans="1:2" ht="11.25">
      <c r="A133" s="6"/>
      <c r="B133" s="5"/>
    </row>
    <row r="134" spans="1:2" ht="11.25">
      <c r="A134" s="6"/>
      <c r="B134" s="5"/>
    </row>
    <row r="135" spans="1:2" ht="11.25">
      <c r="A135" s="6"/>
      <c r="B135" s="5"/>
    </row>
    <row r="136" spans="1:2" ht="11.25">
      <c r="A136" s="6"/>
      <c r="B136" s="5"/>
    </row>
    <row r="137" spans="1:2" ht="11.25">
      <c r="A137" s="6"/>
      <c r="B137" s="5"/>
    </row>
    <row r="138" spans="1:2" ht="11.25">
      <c r="A138" s="6"/>
      <c r="B138" s="5"/>
    </row>
    <row r="139" spans="1:2" ht="11.25">
      <c r="A139" s="6"/>
      <c r="B139" s="5"/>
    </row>
    <row r="140" spans="1:2" ht="11.25">
      <c r="A140" s="6"/>
      <c r="B140" s="5"/>
    </row>
    <row r="141" spans="1:2" ht="11.25">
      <c r="A141" s="6"/>
      <c r="B141" s="5"/>
    </row>
    <row r="142" spans="1:2" ht="11.25">
      <c r="A142" s="6"/>
      <c r="B142" s="5"/>
    </row>
    <row r="143" spans="1:2" ht="11.25">
      <c r="A143" s="6"/>
      <c r="B143" s="5"/>
    </row>
    <row r="144" spans="1:2" ht="11.25">
      <c r="A144" s="6"/>
      <c r="B144" s="5"/>
    </row>
    <row r="145" spans="1:2" ht="11.25">
      <c r="A145" s="6"/>
      <c r="B145" s="5"/>
    </row>
    <row r="146" spans="1:2" ht="11.25">
      <c r="A146" s="6"/>
      <c r="B146" s="5"/>
    </row>
    <row r="147" spans="1:2" ht="11.25">
      <c r="A147" s="6"/>
      <c r="B147" s="5"/>
    </row>
    <row r="148" spans="1:2" ht="11.25">
      <c r="A148" s="6"/>
      <c r="B148" s="5"/>
    </row>
    <row r="149" spans="1:2" ht="11.25">
      <c r="A149" s="6"/>
      <c r="B149" s="5"/>
    </row>
    <row r="150" spans="1:2" ht="11.25">
      <c r="A150" s="6"/>
      <c r="B150" s="5"/>
    </row>
    <row r="151" spans="1:2" ht="11.25">
      <c r="A151" s="6"/>
      <c r="B151" s="5"/>
    </row>
    <row r="152" spans="1:2" ht="11.25">
      <c r="A152" s="6"/>
      <c r="B152" s="5"/>
    </row>
    <row r="153" spans="1:2" ht="11.25">
      <c r="A153" s="6"/>
      <c r="B153" s="5"/>
    </row>
    <row r="154" spans="1:2" ht="11.25">
      <c r="A154" s="6"/>
      <c r="B154" s="5"/>
    </row>
    <row r="155" spans="1:2" ht="11.25">
      <c r="A155" s="6"/>
      <c r="B155" s="5"/>
    </row>
    <row r="156" spans="1:2" ht="11.25">
      <c r="A156" s="6"/>
      <c r="B156" s="5"/>
    </row>
    <row r="157" spans="1:2" ht="11.25">
      <c r="A157" s="6"/>
      <c r="B157" s="5"/>
    </row>
    <row r="158" spans="1:2" ht="11.25">
      <c r="A158" s="6"/>
      <c r="B158" s="5"/>
    </row>
    <row r="159" spans="1:2" ht="11.25">
      <c r="A159" s="6"/>
      <c r="B159" s="5"/>
    </row>
    <row r="160" spans="1:2" ht="11.25">
      <c r="A160" s="6"/>
      <c r="B160" s="5"/>
    </row>
    <row r="161" spans="1:2" ht="11.25">
      <c r="A161" s="6"/>
      <c r="B161" s="5"/>
    </row>
    <row r="162" spans="1:2" ht="11.25">
      <c r="A162" s="6"/>
      <c r="B162" s="5"/>
    </row>
    <row r="163" spans="1:2" ht="11.25">
      <c r="A163" s="6"/>
      <c r="B163" s="5"/>
    </row>
    <row r="164" spans="1:2" ht="11.25">
      <c r="A164" s="6"/>
      <c r="B164" s="5"/>
    </row>
    <row r="165" spans="1:2" ht="11.25">
      <c r="A165" s="6"/>
      <c r="B165" s="5"/>
    </row>
    <row r="166" spans="1:2" ht="11.25">
      <c r="A166" s="6"/>
      <c r="B166" s="5"/>
    </row>
    <row r="167" spans="1:2" ht="11.25">
      <c r="A167" s="6"/>
      <c r="B167" s="5"/>
    </row>
    <row r="168" spans="1:2" ht="11.25">
      <c r="A168" s="6"/>
      <c r="B168" s="5"/>
    </row>
    <row r="169" spans="1:2" ht="11.25">
      <c r="A169" s="6"/>
      <c r="B169" s="5"/>
    </row>
    <row r="170" spans="1:2" ht="11.25">
      <c r="A170" s="6"/>
      <c r="B170" s="5"/>
    </row>
    <row r="171" spans="1:2" ht="11.25">
      <c r="A171" s="6"/>
      <c r="B171" s="5"/>
    </row>
    <row r="172" spans="1:2" ht="11.25">
      <c r="A172" s="6"/>
      <c r="B172" s="5"/>
    </row>
    <row r="173" spans="1:2" ht="11.25">
      <c r="A173" s="6"/>
      <c r="B173" s="5"/>
    </row>
    <row r="174" spans="1:2" ht="11.25">
      <c r="A174" s="6"/>
      <c r="B174" s="5"/>
    </row>
    <row r="175" spans="1:2" ht="11.25">
      <c r="A175" s="6"/>
      <c r="B175" s="5"/>
    </row>
    <row r="176" spans="1:2" ht="11.25">
      <c r="A176" s="6"/>
      <c r="B176" s="5"/>
    </row>
    <row r="177" spans="1:2" ht="11.25">
      <c r="A177" s="6"/>
      <c r="B177" s="5"/>
    </row>
    <row r="178" spans="1:2" ht="11.25">
      <c r="A178" s="6"/>
      <c r="B178" s="5"/>
    </row>
    <row r="179" spans="1:2" ht="11.25">
      <c r="A179" s="6"/>
      <c r="B179" s="5"/>
    </row>
    <row r="180" spans="1:2" ht="11.25">
      <c r="A180" s="6"/>
      <c r="B180" s="5"/>
    </row>
    <row r="181" spans="1:2" ht="11.25">
      <c r="A181" s="6"/>
      <c r="B181" s="5"/>
    </row>
    <row r="182" spans="1:2" ht="11.25">
      <c r="A182" s="6"/>
      <c r="B182" s="5"/>
    </row>
    <row r="183" spans="1:2" ht="11.25">
      <c r="A183" s="6"/>
      <c r="B183" s="5"/>
    </row>
    <row r="184" spans="1:2" ht="11.25">
      <c r="A184" s="6"/>
      <c r="B184" s="5"/>
    </row>
    <row r="185" spans="1:2" ht="11.25">
      <c r="A185" s="6"/>
      <c r="B185" s="5"/>
    </row>
    <row r="186" spans="1:2" ht="11.25">
      <c r="A186" s="6"/>
      <c r="B186" s="5"/>
    </row>
    <row r="187" spans="1:2" ht="11.25">
      <c r="A187" s="6"/>
      <c r="B187" s="5"/>
    </row>
    <row r="188" spans="1:2" ht="11.25">
      <c r="A188" s="6"/>
      <c r="B188" s="5"/>
    </row>
    <row r="189" spans="1:2" ht="11.25">
      <c r="A189" s="6"/>
      <c r="B189" s="5"/>
    </row>
    <row r="190" spans="1:2" ht="11.25">
      <c r="A190" s="6"/>
      <c r="B190" s="5"/>
    </row>
    <row r="191" spans="1:2" ht="11.25">
      <c r="A191" s="6"/>
      <c r="B191" s="5"/>
    </row>
    <row r="192" spans="1:2" ht="11.25">
      <c r="A192" s="6"/>
      <c r="B192" s="5"/>
    </row>
    <row r="193" spans="1:2" ht="11.25">
      <c r="A193" s="6"/>
      <c r="B193" s="5"/>
    </row>
    <row r="194" spans="1:2" ht="11.25">
      <c r="A194" s="6"/>
      <c r="B194" s="5"/>
    </row>
    <row r="195" spans="1:2" ht="11.25">
      <c r="A195" s="6"/>
      <c r="B195" s="5"/>
    </row>
    <row r="196" spans="1:2" ht="11.25">
      <c r="A196" s="6"/>
      <c r="B196" s="5"/>
    </row>
    <row r="197" spans="1:2" ht="11.25">
      <c r="A197" s="6"/>
      <c r="B197" s="5"/>
    </row>
    <row r="198" spans="1:2" ht="11.25">
      <c r="A198" s="6"/>
      <c r="B198" s="5"/>
    </row>
    <row r="199" spans="1:2" ht="11.25">
      <c r="A199" s="6"/>
      <c r="B199" s="5"/>
    </row>
    <row r="200" spans="1:2" ht="11.25">
      <c r="A200" s="6"/>
      <c r="B200" s="5"/>
    </row>
    <row r="201" spans="1:2" ht="11.25">
      <c r="A201" s="6"/>
      <c r="B201" s="5"/>
    </row>
    <row r="202" spans="1:2" ht="11.25">
      <c r="A202" s="6"/>
      <c r="B202" s="5"/>
    </row>
    <row r="203" spans="1:2" ht="11.25">
      <c r="A203" s="6"/>
      <c r="B203" s="5"/>
    </row>
    <row r="204" spans="1:2" ht="11.25">
      <c r="A204" s="6"/>
      <c r="B204" s="5"/>
    </row>
    <row r="205" spans="1:2" ht="11.25">
      <c r="A205" s="6"/>
      <c r="B205" s="5"/>
    </row>
    <row r="206" spans="1:2" ht="11.25">
      <c r="A206" s="6"/>
      <c r="B206" s="5"/>
    </row>
    <row r="207" spans="1:2" ht="11.25">
      <c r="A207" s="6"/>
      <c r="B207" s="5"/>
    </row>
    <row r="208" spans="1:2" ht="11.25">
      <c r="A208" s="6"/>
      <c r="B208" s="5"/>
    </row>
    <row r="209" spans="1:2" ht="11.25">
      <c r="A209" s="6"/>
      <c r="B209" s="5"/>
    </row>
    <row r="210" spans="1:2" ht="11.25">
      <c r="A210" s="6"/>
      <c r="B210" s="5"/>
    </row>
    <row r="211" spans="1:2" ht="11.25">
      <c r="A211" s="6"/>
      <c r="B211" s="5"/>
    </row>
    <row r="212" spans="1:2" ht="11.25">
      <c r="A212" s="6"/>
      <c r="B212" s="5"/>
    </row>
    <row r="213" spans="1:2" ht="11.25">
      <c r="A213" s="6"/>
      <c r="B213" s="5"/>
    </row>
    <row r="214" spans="1:2" ht="11.25">
      <c r="A214" s="6"/>
      <c r="B214" s="5"/>
    </row>
    <row r="215" spans="1:2" ht="11.25">
      <c r="A215" s="6"/>
      <c r="B215" s="5"/>
    </row>
    <row r="216" spans="1:2" ht="11.25">
      <c r="A216" s="6"/>
      <c r="B216" s="5"/>
    </row>
    <row r="217" spans="1:2" ht="11.25">
      <c r="A217" s="6"/>
      <c r="B217" s="5"/>
    </row>
    <row r="218" spans="1:2" ht="11.25">
      <c r="A218" s="6"/>
      <c r="B218" s="5"/>
    </row>
    <row r="219" spans="1:2" ht="11.25">
      <c r="A219" s="6"/>
      <c r="B219" s="5"/>
    </row>
    <row r="220" spans="1:2" ht="11.25">
      <c r="A220" s="6"/>
      <c r="B220" s="5"/>
    </row>
    <row r="221" spans="1:2" ht="11.25">
      <c r="A221" s="6"/>
      <c r="B221" s="5"/>
    </row>
    <row r="222" spans="1:2" ht="11.25">
      <c r="A222" s="6"/>
      <c r="B222" s="5"/>
    </row>
    <row r="223" spans="1:2" ht="11.25">
      <c r="A223" s="6"/>
      <c r="B223" s="5"/>
    </row>
    <row r="224" spans="1:2" ht="11.25">
      <c r="A224" s="6"/>
      <c r="B224" s="5"/>
    </row>
    <row r="225" spans="1:2" ht="11.25">
      <c r="A225" s="6"/>
      <c r="B225" s="5"/>
    </row>
    <row r="226" spans="1:2" ht="11.25">
      <c r="A226" s="6"/>
      <c r="B226" s="5"/>
    </row>
    <row r="227" spans="1:2" ht="11.25">
      <c r="A227" s="6"/>
      <c r="B227" s="5"/>
    </row>
    <row r="228" spans="1:2" ht="11.25">
      <c r="A228" s="6"/>
      <c r="B228" s="5"/>
    </row>
    <row r="229" spans="1:2" ht="11.25">
      <c r="A229" s="6"/>
      <c r="B229" s="5"/>
    </row>
    <row r="230" spans="1:2" ht="11.25">
      <c r="A230" s="6"/>
      <c r="B230" s="5"/>
    </row>
    <row r="231" spans="1:2" ht="11.25">
      <c r="A231" s="6"/>
      <c r="B231" s="5"/>
    </row>
    <row r="232" spans="1:2" ht="11.25">
      <c r="A232" s="6"/>
      <c r="B232" s="5"/>
    </row>
    <row r="233" spans="1:2" ht="11.25">
      <c r="A233" s="6"/>
      <c r="B233" s="5"/>
    </row>
    <row r="234" spans="1:2" ht="11.25">
      <c r="A234" s="6"/>
      <c r="B234" s="5"/>
    </row>
    <row r="235" spans="1:2" ht="11.25">
      <c r="A235" s="6"/>
      <c r="B235" s="5"/>
    </row>
    <row r="236" spans="1:2" ht="11.25">
      <c r="A236" s="6"/>
      <c r="B236" s="5"/>
    </row>
    <row r="237" spans="1:2" ht="11.25">
      <c r="A237" s="6"/>
      <c r="B237" s="5"/>
    </row>
    <row r="238" spans="1:2" ht="11.25">
      <c r="A238" s="6"/>
      <c r="B238" s="5"/>
    </row>
    <row r="239" spans="1:2" ht="11.25">
      <c r="A239" s="6"/>
      <c r="B239" s="5"/>
    </row>
    <row r="240" spans="1:2" ht="11.25">
      <c r="A240" s="6"/>
      <c r="B240" s="5"/>
    </row>
    <row r="241" spans="1:2" ht="11.25">
      <c r="A241" s="6"/>
      <c r="B241" s="5"/>
    </row>
    <row r="242" spans="1:2" ht="11.25">
      <c r="A242" s="6"/>
      <c r="B242" s="5"/>
    </row>
    <row r="243" spans="1:2" ht="11.25">
      <c r="A243" s="6"/>
      <c r="B243" s="5"/>
    </row>
    <row r="244" spans="1:2" ht="11.25">
      <c r="A244" s="6"/>
      <c r="B244" s="5"/>
    </row>
    <row r="245" spans="1:2" ht="11.25">
      <c r="A245" s="6"/>
      <c r="B245" s="5"/>
    </row>
    <row r="246" spans="1:2" ht="11.25">
      <c r="A246" s="6"/>
      <c r="B246" s="5"/>
    </row>
    <row r="247" spans="1:2" ht="11.25">
      <c r="A247" s="6"/>
      <c r="B247" s="5"/>
    </row>
    <row r="248" spans="1:2" ht="11.25">
      <c r="A248" s="6"/>
      <c r="B248" s="5"/>
    </row>
    <row r="249" spans="1:2" ht="11.25">
      <c r="A249" s="6"/>
      <c r="B249" s="5"/>
    </row>
    <row r="250" spans="1:2" ht="11.25">
      <c r="A250" s="6"/>
      <c r="B250" s="5"/>
    </row>
    <row r="251" spans="1:2" ht="11.25">
      <c r="A251" s="6"/>
      <c r="B251" s="5"/>
    </row>
    <row r="252" spans="1:2" ht="11.25">
      <c r="A252" s="6"/>
      <c r="B252" s="5"/>
    </row>
    <row r="253" spans="1:2" ht="11.25">
      <c r="A253" s="6"/>
      <c r="B253" s="5"/>
    </row>
    <row r="254" spans="1:2" ht="11.25">
      <c r="A254" s="6"/>
      <c r="B254" s="5"/>
    </row>
    <row r="255" spans="1:2" ht="11.25">
      <c r="A255" s="6"/>
      <c r="B255" s="5"/>
    </row>
    <row r="256" spans="1:2" ht="11.25">
      <c r="A256" s="6"/>
      <c r="B256" s="5"/>
    </row>
    <row r="257" spans="1:2" ht="11.25">
      <c r="A257" s="6"/>
      <c r="B257" s="5"/>
    </row>
    <row r="258" spans="1:2" ht="11.25">
      <c r="A258" s="6"/>
      <c r="B258" s="5"/>
    </row>
    <row r="259" spans="1:2" ht="11.25">
      <c r="A259" s="6"/>
      <c r="B259" s="5"/>
    </row>
    <row r="260" spans="1:2" ht="11.25">
      <c r="A260" s="6"/>
      <c r="B260" s="5"/>
    </row>
    <row r="261" spans="1:2" ht="11.25">
      <c r="A261" s="6"/>
      <c r="B261" s="5"/>
    </row>
    <row r="262" spans="1:2" ht="11.25">
      <c r="A262" s="6"/>
      <c r="B262" s="5"/>
    </row>
    <row r="263" spans="1:2" ht="11.25">
      <c r="A263" s="6"/>
      <c r="B263" s="5"/>
    </row>
    <row r="264" spans="1:2" ht="11.25">
      <c r="A264" s="6"/>
      <c r="B264" s="5"/>
    </row>
    <row r="265" spans="1:2" ht="11.25">
      <c r="A265" s="6"/>
      <c r="B265" s="5"/>
    </row>
    <row r="266" spans="1:2" ht="11.25">
      <c r="A266" s="6"/>
      <c r="B266" s="5"/>
    </row>
    <row r="267" spans="1:2" ht="11.25">
      <c r="A267" s="6"/>
      <c r="B267" s="5"/>
    </row>
    <row r="268" spans="1:2" ht="11.25">
      <c r="A268" s="6"/>
      <c r="B268" s="5"/>
    </row>
    <row r="269" spans="1:2" ht="11.25">
      <c r="A269" s="6"/>
      <c r="B269" s="5"/>
    </row>
    <row r="270" spans="1:2" ht="11.25">
      <c r="A270" s="6"/>
      <c r="B270" s="5"/>
    </row>
    <row r="271" spans="1:2" ht="11.25">
      <c r="A271" s="6"/>
      <c r="B271" s="5"/>
    </row>
    <row r="272" spans="1:2" ht="11.25">
      <c r="A272" s="6"/>
      <c r="B272" s="5"/>
    </row>
    <row r="273" spans="1:2" ht="11.25">
      <c r="A273" s="6"/>
      <c r="B273" s="5"/>
    </row>
    <row r="274" spans="1:2" ht="11.25">
      <c r="A274" s="6"/>
      <c r="B274" s="5"/>
    </row>
    <row r="275" spans="1:2" ht="11.25">
      <c r="A275" s="6"/>
      <c r="B275" s="5"/>
    </row>
    <row r="276" spans="1:2" ht="11.25">
      <c r="A276" s="6"/>
      <c r="B276" s="5"/>
    </row>
    <row r="277" spans="1:2" ht="11.25">
      <c r="A277" s="6"/>
      <c r="B277" s="5"/>
    </row>
    <row r="278" spans="1:2" ht="11.25">
      <c r="A278" s="6"/>
      <c r="B278" s="5"/>
    </row>
    <row r="279" spans="1:2" ht="11.25">
      <c r="A279" s="6"/>
      <c r="B279" s="5"/>
    </row>
    <row r="280" spans="1:2" ht="11.25">
      <c r="A280" s="6"/>
      <c r="B280" s="5"/>
    </row>
    <row r="281" spans="1:2" ht="11.25">
      <c r="A281" s="6"/>
      <c r="B281" s="5"/>
    </row>
    <row r="282" spans="1:2" ht="11.25">
      <c r="A282" s="6"/>
      <c r="B282" s="5"/>
    </row>
    <row r="283" spans="1:2" ht="11.25">
      <c r="A283" s="6"/>
      <c r="B283" s="5"/>
    </row>
    <row r="284" spans="1:2" ht="11.25">
      <c r="A284" s="6"/>
      <c r="B284" s="5"/>
    </row>
    <row r="285" spans="1:2" ht="11.25">
      <c r="A285" s="6"/>
      <c r="B285" s="5"/>
    </row>
    <row r="286" spans="1:2" ht="11.25">
      <c r="A286" s="6"/>
      <c r="B286" s="5"/>
    </row>
    <row r="287" spans="1:2" ht="11.25">
      <c r="A287" s="6"/>
      <c r="B287" s="5"/>
    </row>
    <row r="288" spans="1:2" ht="11.25">
      <c r="A288" s="6"/>
      <c r="B288" s="5"/>
    </row>
    <row r="289" spans="1:2" ht="11.25">
      <c r="A289" s="6"/>
      <c r="B289" s="5"/>
    </row>
    <row r="290" spans="1:2" ht="11.25">
      <c r="A290" s="6"/>
      <c r="B290" s="5"/>
    </row>
    <row r="291" spans="1:2" ht="11.25">
      <c r="A291" s="6"/>
      <c r="B291" s="5"/>
    </row>
    <row r="292" spans="1:2" ht="11.25">
      <c r="A292" s="6"/>
      <c r="B292" s="5"/>
    </row>
    <row r="293" spans="1:2" ht="11.25">
      <c r="A293" s="6"/>
      <c r="B293" s="5"/>
    </row>
    <row r="294" spans="1:2" ht="11.25">
      <c r="A294" s="6"/>
      <c r="B294" s="5"/>
    </row>
    <row r="295" spans="1:2" ht="11.25">
      <c r="A295" s="6"/>
      <c r="B295" s="5"/>
    </row>
    <row r="296" spans="1:2" ht="11.25">
      <c r="A296" s="6"/>
      <c r="B296" s="5"/>
    </row>
    <row r="297" spans="1:2" ht="11.25">
      <c r="A297" s="6"/>
      <c r="B297" s="5"/>
    </row>
    <row r="298" spans="1:2" ht="11.25">
      <c r="A298" s="6"/>
      <c r="B298" s="5"/>
    </row>
    <row r="299" spans="1:2" ht="11.25">
      <c r="A299" s="6"/>
      <c r="B299" s="5"/>
    </row>
    <row r="300" spans="1:2" ht="11.25">
      <c r="A300" s="6"/>
      <c r="B300" s="5"/>
    </row>
    <row r="301" spans="1:2" ht="11.25">
      <c r="A301" s="6"/>
      <c r="B301" s="5"/>
    </row>
    <row r="302" spans="1:2" ht="11.25">
      <c r="A302" s="6"/>
      <c r="B302" s="5"/>
    </row>
    <row r="303" spans="1:2" ht="11.25">
      <c r="A303" s="6"/>
      <c r="B303" s="5"/>
    </row>
    <row r="304" spans="1:2" ht="11.25">
      <c r="A304" s="6"/>
      <c r="B304" s="5"/>
    </row>
    <row r="305" spans="1:2" ht="11.25">
      <c r="A305" s="6"/>
      <c r="B305" s="5"/>
    </row>
    <row r="306" spans="1:2" ht="11.25">
      <c r="A306" s="6"/>
      <c r="B306" s="5"/>
    </row>
    <row r="307" spans="1:2" ht="11.25">
      <c r="A307" s="6"/>
      <c r="B307" s="5"/>
    </row>
    <row r="308" spans="1:2" ht="11.25">
      <c r="A308" s="6"/>
      <c r="B308" s="5"/>
    </row>
    <row r="309" spans="1:2" ht="11.25">
      <c r="A309" s="6"/>
      <c r="B309" s="5"/>
    </row>
    <row r="310" spans="1:2" ht="11.25">
      <c r="A310" s="6"/>
      <c r="B310" s="5"/>
    </row>
    <row r="311" spans="1:2" ht="11.25">
      <c r="A311" s="6"/>
      <c r="B311" s="5"/>
    </row>
    <row r="312" spans="1:2" ht="11.25">
      <c r="A312" s="6"/>
      <c r="B312" s="5"/>
    </row>
    <row r="313" spans="1:2" ht="11.25">
      <c r="A313" s="6"/>
      <c r="B313" s="5"/>
    </row>
    <row r="314" spans="1:2" ht="11.25">
      <c r="A314" s="6"/>
      <c r="B314" s="5"/>
    </row>
    <row r="315" spans="1:2" ht="11.25">
      <c r="A315" s="6"/>
      <c r="B315" s="5"/>
    </row>
    <row r="316" spans="1:2" ht="11.25">
      <c r="A316" s="6"/>
      <c r="B316" s="5"/>
    </row>
    <row r="317" spans="1:2" ht="11.25">
      <c r="A317" s="6"/>
      <c r="B317" s="5"/>
    </row>
    <row r="318" spans="1:2" ht="11.25">
      <c r="A318" s="6"/>
      <c r="B318" s="5"/>
    </row>
    <row r="319" spans="1:2" ht="11.25">
      <c r="A319" s="6"/>
      <c r="B319" s="5"/>
    </row>
    <row r="320" spans="1:2" ht="11.25">
      <c r="A320" s="6"/>
      <c r="B320" s="5"/>
    </row>
    <row r="321" spans="1:2" ht="11.25">
      <c r="A321" s="6"/>
      <c r="B321" s="5"/>
    </row>
    <row r="322" spans="1:2" ht="11.25">
      <c r="A322" s="6"/>
      <c r="B322" s="5"/>
    </row>
    <row r="323" spans="1:2" ht="11.25">
      <c r="A323" s="6"/>
      <c r="B323" s="5"/>
    </row>
    <row r="324" spans="1:2" ht="11.25">
      <c r="A324" s="6"/>
      <c r="B324" s="5"/>
    </row>
    <row r="325" spans="1:2" ht="11.25">
      <c r="A325" s="6"/>
      <c r="B325" s="5"/>
    </row>
    <row r="326" spans="1:2" ht="11.25">
      <c r="A326" s="6"/>
      <c r="B326" s="5"/>
    </row>
    <row r="327" spans="1:2" ht="11.25">
      <c r="A327" s="6"/>
      <c r="B327" s="5"/>
    </row>
    <row r="328" spans="1:2" ht="11.25">
      <c r="A328" s="6"/>
      <c r="B328" s="5"/>
    </row>
    <row r="329" spans="1:2" ht="11.25">
      <c r="A329" s="6"/>
      <c r="B329" s="5"/>
    </row>
    <row r="330" spans="1:2" ht="11.25">
      <c r="A330" s="6"/>
      <c r="B330" s="5"/>
    </row>
    <row r="331" spans="1:2" ht="11.25">
      <c r="A331" s="6"/>
      <c r="B331" s="5"/>
    </row>
    <row r="332" spans="1:2" ht="11.25">
      <c r="A332" s="6"/>
      <c r="B332" s="5"/>
    </row>
    <row r="333" spans="1:2" ht="11.25">
      <c r="A333" s="6"/>
      <c r="B333" s="5"/>
    </row>
    <row r="334" spans="1:2" ht="11.25">
      <c r="A334" s="6"/>
      <c r="B334" s="5"/>
    </row>
    <row r="335" spans="1:2" ht="11.25">
      <c r="A335" s="6"/>
      <c r="B335" s="5"/>
    </row>
    <row r="336" spans="1:2" ht="11.25">
      <c r="A336" s="6"/>
      <c r="B336" s="5"/>
    </row>
    <row r="337" spans="1:2" ht="11.25">
      <c r="A337" s="6"/>
      <c r="B337" s="5"/>
    </row>
    <row r="338" spans="1:2" ht="11.25">
      <c r="A338" s="6"/>
      <c r="B338" s="5"/>
    </row>
    <row r="339" spans="1:2" ht="11.25">
      <c r="A339" s="6"/>
      <c r="B339" s="5"/>
    </row>
    <row r="340" spans="1:2" ht="11.25">
      <c r="A340" s="6"/>
      <c r="B340" s="5"/>
    </row>
    <row r="341" spans="1:2" ht="11.25">
      <c r="A341" s="6"/>
      <c r="B341" s="5"/>
    </row>
    <row r="342" spans="1:2" ht="11.25">
      <c r="A342" s="6"/>
      <c r="B342" s="5"/>
    </row>
    <row r="343" spans="1:2" ht="11.25">
      <c r="A343" s="6"/>
      <c r="B343" s="5"/>
    </row>
    <row r="344" spans="1:2" ht="11.25">
      <c r="A344" s="6"/>
      <c r="B344" s="5"/>
    </row>
    <row r="345" spans="1:2" ht="11.25">
      <c r="A345" s="6"/>
      <c r="B345" s="5"/>
    </row>
    <row r="346" spans="1:2" ht="11.25">
      <c r="A346" s="6"/>
      <c r="B346" s="5"/>
    </row>
    <row r="347" spans="1:2" ht="11.25">
      <c r="A347" s="6"/>
      <c r="B347" s="5"/>
    </row>
    <row r="348" spans="1:2" ht="11.25">
      <c r="A348" s="6"/>
      <c r="B348" s="5"/>
    </row>
    <row r="349" spans="1:2" ht="11.25">
      <c r="A349" s="6"/>
      <c r="B349" s="5"/>
    </row>
    <row r="350" spans="1:2" ht="11.25">
      <c r="A350" s="6"/>
      <c r="B350" s="5"/>
    </row>
    <row r="351" spans="1:2" ht="11.25">
      <c r="A351" s="6"/>
      <c r="B351" s="5"/>
    </row>
    <row r="352" spans="1:2" ht="11.25">
      <c r="A352" s="6"/>
      <c r="B352" s="5"/>
    </row>
    <row r="353" spans="1:2" ht="11.25">
      <c r="A353" s="6"/>
      <c r="B353" s="5"/>
    </row>
    <row r="354" spans="1:2" ht="11.25">
      <c r="A354" s="6"/>
      <c r="B354" s="5"/>
    </row>
    <row r="355" spans="1:2" ht="11.25">
      <c r="A355" s="6"/>
      <c r="B355" s="5"/>
    </row>
    <row r="356" spans="1:2" ht="11.25">
      <c r="A356" s="6"/>
      <c r="B356" s="5"/>
    </row>
    <row r="357" spans="1:2" ht="11.25">
      <c r="A357" s="6"/>
      <c r="B357" s="5"/>
    </row>
    <row r="358" spans="1:2" ht="11.25">
      <c r="A358" s="6"/>
      <c r="B358" s="5"/>
    </row>
    <row r="359" spans="1:2" ht="11.25">
      <c r="A359" s="6"/>
      <c r="B359" s="5"/>
    </row>
    <row r="360" spans="1:2" ht="11.25">
      <c r="A360" s="6"/>
      <c r="B360" s="5"/>
    </row>
    <row r="361" spans="1:2" ht="11.25">
      <c r="A361" s="6"/>
      <c r="B361" s="5"/>
    </row>
    <row r="362" spans="1:2" ht="11.25">
      <c r="A362" s="6"/>
      <c r="B362" s="5"/>
    </row>
    <row r="363" spans="1:2" ht="11.25">
      <c r="A363" s="6"/>
      <c r="B363" s="5"/>
    </row>
    <row r="364" spans="1:2" ht="11.25">
      <c r="A364" s="6"/>
      <c r="B364" s="5"/>
    </row>
    <row r="365" spans="1:2" ht="11.25">
      <c r="A365" s="6"/>
      <c r="B365" s="5"/>
    </row>
    <row r="366" spans="1:2" ht="11.25">
      <c r="A366" s="6"/>
      <c r="B366" s="5"/>
    </row>
    <row r="367" spans="1:2" ht="11.25">
      <c r="A367" s="6"/>
      <c r="B367" s="5"/>
    </row>
    <row r="368" spans="1:2" ht="11.25">
      <c r="A368" s="6"/>
      <c r="B368" s="5"/>
    </row>
    <row r="369" spans="1:2" ht="11.25">
      <c r="A369" s="6"/>
      <c r="B369" s="5"/>
    </row>
    <row r="370" spans="1:2" ht="11.25">
      <c r="A370" s="6"/>
      <c r="B370" s="5"/>
    </row>
    <row r="371" spans="1:2" ht="11.25">
      <c r="A371" s="6"/>
      <c r="B371" s="5"/>
    </row>
    <row r="372" spans="1:2" ht="11.25">
      <c r="A372" s="6"/>
      <c r="B372" s="5"/>
    </row>
    <row r="373" spans="1:2" ht="11.25">
      <c r="A373" s="6"/>
      <c r="B373" s="5"/>
    </row>
    <row r="374" spans="1:2" ht="11.25">
      <c r="A374" s="6"/>
      <c r="B374" s="5"/>
    </row>
    <row r="375" spans="1:2" ht="11.25">
      <c r="A375" s="6"/>
      <c r="B375" s="5"/>
    </row>
    <row r="376" spans="1:2" ht="11.25">
      <c r="A376" s="6"/>
      <c r="B376" s="5"/>
    </row>
    <row r="377" spans="1:2" ht="11.25">
      <c r="A377" s="6"/>
      <c r="B377" s="5"/>
    </row>
    <row r="378" spans="1:2" ht="11.25">
      <c r="A378" s="6"/>
      <c r="B378" s="5"/>
    </row>
    <row r="379" spans="1:2" ht="11.25">
      <c r="A379" s="6"/>
      <c r="B379" s="5"/>
    </row>
    <row r="380" spans="1:2" ht="11.25">
      <c r="A380" s="6"/>
      <c r="B380" s="5"/>
    </row>
    <row r="381" spans="1:2" ht="11.25">
      <c r="A381" s="6"/>
      <c r="B381" s="5"/>
    </row>
    <row r="382" spans="1:2" ht="11.25">
      <c r="A382" s="6"/>
      <c r="B382" s="5"/>
    </row>
    <row r="383" spans="1:2" ht="11.25">
      <c r="A383" s="6"/>
      <c r="B383" s="5"/>
    </row>
    <row r="384" spans="1:2" ht="11.25">
      <c r="A384" s="6"/>
      <c r="B384" s="5"/>
    </row>
    <row r="385" spans="1:2" ht="11.25">
      <c r="A385" s="6"/>
      <c r="B385" s="5"/>
    </row>
    <row r="386" spans="1:2" ht="11.25">
      <c r="A386" s="6"/>
      <c r="B386" s="5"/>
    </row>
    <row r="387" spans="1:2" ht="11.25">
      <c r="A387" s="6"/>
      <c r="B387" s="5"/>
    </row>
    <row r="388" spans="1:2" ht="11.25">
      <c r="A388" s="6"/>
      <c r="B388" s="5"/>
    </row>
    <row r="389" spans="1:2" ht="11.25">
      <c r="A389" s="6"/>
      <c r="B389" s="5"/>
    </row>
    <row r="390" spans="1:2" ht="11.25">
      <c r="A390" s="6"/>
      <c r="B390" s="5"/>
    </row>
    <row r="391" spans="1:2" ht="11.25">
      <c r="A391" s="6"/>
      <c r="B391" s="5"/>
    </row>
    <row r="392" spans="1:2" ht="11.25">
      <c r="A392" s="6"/>
      <c r="B392" s="5"/>
    </row>
    <row r="393" spans="1:2" ht="11.25">
      <c r="A393" s="6"/>
      <c r="B393" s="5"/>
    </row>
    <row r="394" spans="1:2" ht="11.25">
      <c r="A394" s="6"/>
      <c r="B394" s="5"/>
    </row>
    <row r="395" spans="1:2" ht="11.25">
      <c r="A395" s="6"/>
      <c r="B395" s="5"/>
    </row>
    <row r="396" spans="1:2" ht="11.25">
      <c r="A396" s="6"/>
      <c r="B396" s="5"/>
    </row>
    <row r="397" spans="1:2" ht="11.25">
      <c r="A397" s="6"/>
      <c r="B397" s="5"/>
    </row>
    <row r="398" spans="1:2" ht="11.25">
      <c r="A398" s="6"/>
      <c r="B398" s="5"/>
    </row>
    <row r="399" spans="1:2" ht="11.25">
      <c r="A399" s="6"/>
      <c r="B399" s="5"/>
    </row>
    <row r="400" spans="1:2" ht="11.25">
      <c r="A400" s="6"/>
      <c r="B400" s="5"/>
    </row>
    <row r="401" spans="1:2" ht="11.25">
      <c r="A401" s="6"/>
      <c r="B401" s="5"/>
    </row>
    <row r="402" spans="1:2" ht="11.25">
      <c r="A402" s="6"/>
      <c r="B402" s="5"/>
    </row>
    <row r="403" spans="1:2" ht="11.25">
      <c r="A403" s="6"/>
      <c r="B403" s="5"/>
    </row>
    <row r="404" spans="1:2" ht="11.25">
      <c r="A404" s="6"/>
      <c r="B404" s="5"/>
    </row>
    <row r="405" spans="1:2" ht="11.25">
      <c r="A405" s="6"/>
      <c r="B405" s="5"/>
    </row>
    <row r="406" spans="1:2" ht="11.25">
      <c r="A406" s="6"/>
      <c r="B406" s="5"/>
    </row>
    <row r="407" spans="1:2" ht="11.25">
      <c r="A407" s="6"/>
      <c r="B407" s="5"/>
    </row>
    <row r="408" spans="1:2" ht="11.25">
      <c r="A408" s="6"/>
      <c r="B408" s="5"/>
    </row>
    <row r="409" spans="1:2" ht="11.25">
      <c r="A409" s="6"/>
      <c r="B409" s="5"/>
    </row>
    <row r="410" spans="1:2" ht="11.25">
      <c r="A410" s="6"/>
      <c r="B410" s="5"/>
    </row>
    <row r="411" spans="1:2" ht="11.25">
      <c r="A411" s="6"/>
      <c r="B411" s="5"/>
    </row>
    <row r="412" spans="1:2" ht="11.25">
      <c r="A412" s="6"/>
      <c r="B412" s="5"/>
    </row>
    <row r="413" spans="1:2" ht="11.25">
      <c r="A413" s="6"/>
      <c r="B413" s="5"/>
    </row>
    <row r="414" spans="1:2" ht="11.25">
      <c r="A414" s="6"/>
      <c r="B414" s="5"/>
    </row>
    <row r="415" spans="1:2" ht="11.25">
      <c r="A415" s="6"/>
      <c r="B415" s="5"/>
    </row>
    <row r="416" spans="1:2" ht="11.25">
      <c r="A416" s="6"/>
      <c r="B416" s="5"/>
    </row>
    <row r="417" spans="1:2" ht="11.25">
      <c r="A417" s="6"/>
      <c r="B417" s="5"/>
    </row>
    <row r="418" spans="1:2" ht="11.25">
      <c r="A418" s="6"/>
      <c r="B418" s="5"/>
    </row>
    <row r="419" spans="1:2" ht="11.25">
      <c r="A419" s="1"/>
      <c r="B419" s="6"/>
    </row>
    <row r="420" spans="1:2" ht="11.25">
      <c r="A420" s="1"/>
      <c r="B420" s="6"/>
    </row>
    <row r="421" spans="1:2" ht="11.25">
      <c r="A421" s="1"/>
      <c r="B421" s="6"/>
    </row>
    <row r="422" spans="1:2" ht="11.25">
      <c r="A422" s="1"/>
      <c r="B422" s="6"/>
    </row>
    <row r="423" spans="1:2" ht="11.25">
      <c r="A423" s="1"/>
      <c r="B423" s="6"/>
    </row>
    <row r="424" spans="1:2" ht="11.25">
      <c r="A424" s="1"/>
      <c r="B424" s="6"/>
    </row>
    <row r="425" spans="1:2" ht="11.25">
      <c r="A425" s="1"/>
      <c r="B425" s="6"/>
    </row>
    <row r="426" spans="1:2" ht="11.25">
      <c r="A426" s="1"/>
      <c r="B426" s="6"/>
    </row>
    <row r="427" spans="1:2" ht="11.25">
      <c r="A427" s="1"/>
      <c r="B427" s="6"/>
    </row>
    <row r="428" spans="1:2" ht="11.25">
      <c r="A428" s="1"/>
      <c r="B428" s="6"/>
    </row>
    <row r="429" spans="1:2" ht="11.25">
      <c r="A429" s="1"/>
      <c r="B429" s="6"/>
    </row>
    <row r="430" spans="1:2" ht="11.25">
      <c r="A430" s="1"/>
      <c r="B430" s="6"/>
    </row>
    <row r="431" spans="1:2" ht="11.25">
      <c r="A431" s="1"/>
      <c r="B431" s="6"/>
    </row>
    <row r="432" spans="1:2" ht="11.25">
      <c r="A432" s="1"/>
      <c r="B432" s="6"/>
    </row>
    <row r="433" spans="1:2" ht="11.25">
      <c r="A433" s="1"/>
      <c r="B433" s="6"/>
    </row>
    <row r="434" spans="1:2" ht="11.25">
      <c r="A434" s="1"/>
      <c r="B434" s="6"/>
    </row>
    <row r="435" spans="1:2" ht="11.25">
      <c r="A435" s="1"/>
      <c r="B435" s="6"/>
    </row>
    <row r="436" spans="1:2" ht="11.25">
      <c r="A436" s="1"/>
      <c r="B436" s="6"/>
    </row>
    <row r="437" spans="1:2" ht="11.25">
      <c r="A437" s="1"/>
      <c r="B437" s="6"/>
    </row>
    <row r="438" spans="1:2" ht="11.25">
      <c r="A438" s="1"/>
      <c r="B438" s="6"/>
    </row>
    <row r="439" spans="1:2" ht="11.25">
      <c r="A439" s="1"/>
      <c r="B439" s="6"/>
    </row>
    <row r="440" spans="1:2" ht="11.25">
      <c r="A440" s="1"/>
      <c r="B440" s="6"/>
    </row>
    <row r="441" spans="1:2" ht="11.25">
      <c r="A441" s="1"/>
      <c r="B441" s="6"/>
    </row>
    <row r="442" spans="1:2" ht="11.25">
      <c r="A442" s="1"/>
      <c r="B442" s="6"/>
    </row>
    <row r="443" spans="1:2" ht="11.25">
      <c r="A443" s="1"/>
      <c r="B443" s="6"/>
    </row>
    <row r="444" spans="1:2" ht="11.25">
      <c r="A444" s="1"/>
      <c r="B444" s="6"/>
    </row>
    <row r="445" spans="1:2" ht="11.25">
      <c r="A445" s="1"/>
      <c r="B445" s="6"/>
    </row>
    <row r="446" spans="1:2" ht="11.25">
      <c r="A446" s="1"/>
      <c r="B446" s="6"/>
    </row>
    <row r="447" spans="1:2" ht="11.25">
      <c r="A447" s="1"/>
      <c r="B447" s="6"/>
    </row>
    <row r="448" spans="1:2" ht="11.25">
      <c r="A448" s="1"/>
      <c r="B448" s="6"/>
    </row>
    <row r="449" spans="1:2" ht="11.25">
      <c r="A449" s="1"/>
      <c r="B449" s="6"/>
    </row>
    <row r="450" spans="1:2" ht="11.25">
      <c r="A450" s="1"/>
      <c r="B450" s="6"/>
    </row>
    <row r="451" spans="1:2" ht="11.25">
      <c r="A451" s="1"/>
      <c r="B451" s="6"/>
    </row>
    <row r="452" spans="1:2" ht="11.25">
      <c r="A452" s="1"/>
      <c r="B452" s="6"/>
    </row>
    <row r="453" spans="1:2" ht="11.25">
      <c r="A453" s="1"/>
      <c r="B453" s="6"/>
    </row>
    <row r="454" spans="1:2" ht="11.25">
      <c r="A454" s="1"/>
      <c r="B454" s="6"/>
    </row>
    <row r="455" spans="1:2" ht="11.25">
      <c r="A455" s="1"/>
      <c r="B455" s="6"/>
    </row>
    <row r="456" spans="1:2" ht="11.25">
      <c r="A456" s="1"/>
      <c r="B456" s="6"/>
    </row>
    <row r="457" spans="1:2" ht="11.25">
      <c r="A457" s="1"/>
      <c r="B457" s="6"/>
    </row>
    <row r="458" spans="1:2" ht="11.25">
      <c r="A458" s="1"/>
      <c r="B458" s="6"/>
    </row>
    <row r="459" spans="1:2" ht="11.25">
      <c r="A459" s="1"/>
      <c r="B459" s="6"/>
    </row>
    <row r="460" spans="1:2" ht="11.25">
      <c r="A460" s="1"/>
      <c r="B460" s="6"/>
    </row>
    <row r="461" spans="1:2" ht="11.25">
      <c r="A461" s="1"/>
      <c r="B461" s="6"/>
    </row>
    <row r="462" spans="1:2" ht="11.25">
      <c r="A462" s="1"/>
      <c r="B462" s="6"/>
    </row>
    <row r="463" spans="1:2" ht="11.25">
      <c r="A463" s="1"/>
      <c r="B463" s="6"/>
    </row>
    <row r="464" spans="1:2" ht="11.25">
      <c r="A464" s="1"/>
      <c r="B464" s="6"/>
    </row>
    <row r="465" spans="1:2" ht="11.25">
      <c r="A465" s="1"/>
      <c r="B465" s="6"/>
    </row>
    <row r="466" spans="1:2" ht="11.25">
      <c r="A466" s="1"/>
      <c r="B466" s="6"/>
    </row>
    <row r="467" spans="1:2" ht="11.25">
      <c r="A467" s="1"/>
      <c r="B467" s="6"/>
    </row>
    <row r="468" spans="1:2" ht="11.25">
      <c r="A468" s="1"/>
      <c r="B468" s="6"/>
    </row>
    <row r="469" spans="1:2" ht="11.25">
      <c r="A469" s="1"/>
      <c r="B469" s="6"/>
    </row>
    <row r="470" spans="1:2" ht="11.25">
      <c r="A470" s="1"/>
      <c r="B470" s="6"/>
    </row>
    <row r="471" spans="1:2" ht="11.25">
      <c r="A471" s="1"/>
      <c r="B471" s="6"/>
    </row>
    <row r="472" spans="1:2" ht="11.25">
      <c r="A472" s="1"/>
      <c r="B472" s="6"/>
    </row>
    <row r="473" spans="1:2" ht="11.25">
      <c r="A473" s="1"/>
      <c r="B473" s="6"/>
    </row>
  </sheetData>
  <mergeCells count="4">
    <mergeCell ref="CL63:CM63"/>
    <mergeCell ref="EF63:EI63"/>
    <mergeCell ref="EJ63:EM63"/>
    <mergeCell ref="EN63:EQ6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62"/>
  <sheetViews>
    <sheetView workbookViewId="0" topLeftCell="A1">
      <pane xSplit="3" ySplit="2" topLeftCell="K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6" sqref="S6"/>
    </sheetView>
  </sheetViews>
  <sheetFormatPr defaultColWidth="9.140625" defaultRowHeight="12.75"/>
  <cols>
    <col min="1" max="1" width="8.57421875" style="14" customWidth="1"/>
    <col min="2" max="2" width="5.28125" style="16" customWidth="1"/>
    <col min="3" max="3" width="8.57421875" style="14" customWidth="1"/>
    <col min="4" max="6" width="12.7109375" style="14" customWidth="1"/>
    <col min="7" max="7" width="15.7109375" style="14" customWidth="1"/>
    <col min="8" max="8" width="12.7109375" style="14" customWidth="1"/>
    <col min="9" max="10" width="15.7109375" style="14" customWidth="1"/>
    <col min="11" max="12" width="12.7109375" style="14" customWidth="1"/>
    <col min="13" max="13" width="12.7109375" style="13" customWidth="1"/>
    <col min="14" max="18" width="12.7109375" style="14" customWidth="1"/>
    <col min="19" max="19" width="13.28125" style="14" customWidth="1"/>
    <col min="20" max="32" width="12.7109375" style="14" customWidth="1"/>
    <col min="33" max="16384" width="9.140625" style="14" customWidth="1"/>
  </cols>
  <sheetData>
    <row r="1" spans="23:29" ht="11.25">
      <c r="W1" s="14" t="s">
        <v>151</v>
      </c>
      <c r="X1" s="14" t="s">
        <v>151</v>
      </c>
      <c r="Z1" s="14" t="s">
        <v>152</v>
      </c>
      <c r="AA1" s="14" t="s">
        <v>152</v>
      </c>
      <c r="AB1" s="14" t="s">
        <v>152</v>
      </c>
      <c r="AC1" s="14" t="s">
        <v>151</v>
      </c>
    </row>
    <row r="2" spans="4:39" s="12" customFormat="1" ht="45">
      <c r="D2" s="12" t="s">
        <v>0</v>
      </c>
      <c r="E2" s="12" t="s">
        <v>130</v>
      </c>
      <c r="F2" s="12" t="s">
        <v>131</v>
      </c>
      <c r="G2" s="12" t="s">
        <v>3</v>
      </c>
      <c r="H2" s="12" t="s">
        <v>132</v>
      </c>
      <c r="I2" s="12" t="s">
        <v>8</v>
      </c>
      <c r="J2" s="12" t="s">
        <v>69</v>
      </c>
      <c r="K2" s="12" t="s">
        <v>70</v>
      </c>
      <c r="L2" s="12" t="s">
        <v>71</v>
      </c>
      <c r="M2" s="15" t="s">
        <v>72</v>
      </c>
      <c r="N2" s="12" t="s">
        <v>93</v>
      </c>
      <c r="O2" s="9" t="s">
        <v>94</v>
      </c>
      <c r="P2" s="9" t="s">
        <v>81</v>
      </c>
      <c r="Q2" s="12" t="s">
        <v>133</v>
      </c>
      <c r="R2" s="12" t="s">
        <v>134</v>
      </c>
      <c r="S2" s="12" t="s">
        <v>135</v>
      </c>
      <c r="U2" s="12" t="s">
        <v>137</v>
      </c>
      <c r="V2" s="12" t="s">
        <v>136</v>
      </c>
      <c r="W2" s="12" t="s">
        <v>149</v>
      </c>
      <c r="X2" s="12" t="s">
        <v>150</v>
      </c>
      <c r="Y2" s="12" t="s">
        <v>139</v>
      </c>
      <c r="Z2" s="12" t="str">
        <f>+P2</f>
        <v>PERSONAL PROPERTY TAX </v>
      </c>
      <c r="AA2" s="12" t="s">
        <v>138</v>
      </c>
      <c r="AB2" s="12" t="s">
        <v>133</v>
      </c>
      <c r="AC2" s="12" t="s">
        <v>140</v>
      </c>
      <c r="AF2" s="14" t="s">
        <v>141</v>
      </c>
      <c r="AG2" s="14" t="s">
        <v>142</v>
      </c>
      <c r="AH2" s="14" t="s">
        <v>143</v>
      </c>
      <c r="AI2" s="14" t="s">
        <v>144</v>
      </c>
      <c r="AJ2" s="14" t="s">
        <v>145</v>
      </c>
      <c r="AK2" s="14" t="s">
        <v>146</v>
      </c>
      <c r="AL2" s="14" t="s">
        <v>147</v>
      </c>
      <c r="AM2" s="14" t="s">
        <v>148</v>
      </c>
    </row>
    <row r="3" spans="2:31" ht="11.25" customHeight="1">
      <c r="B3" s="16" t="s">
        <v>64</v>
      </c>
      <c r="D3" s="14">
        <v>89298</v>
      </c>
      <c r="E3" s="13">
        <v>44611</v>
      </c>
      <c r="F3" s="14">
        <f>+D3-E3</f>
        <v>44687</v>
      </c>
      <c r="G3" s="14">
        <v>-5196950987</v>
      </c>
      <c r="H3" s="14">
        <f>+G3/D3</f>
        <v>-58197.84303119891</v>
      </c>
      <c r="I3" s="14">
        <v>1282183528</v>
      </c>
      <c r="J3" s="14">
        <f>+G3-I3</f>
        <v>-6479134515</v>
      </c>
      <c r="K3" s="14">
        <f>+'2000 PIT'!K2</f>
        <v>2932877</v>
      </c>
      <c r="L3" s="14">
        <v>0</v>
      </c>
      <c r="M3" s="13">
        <v>-3404072537</v>
      </c>
      <c r="N3" s="13">
        <v>1125039785</v>
      </c>
      <c r="O3" s="13">
        <v>191341364</v>
      </c>
      <c r="P3" s="13">
        <v>7110469</v>
      </c>
      <c r="Q3" s="14">
        <f>+N3-O3-K3</f>
        <v>930765544</v>
      </c>
      <c r="R3" s="14">
        <f>+S3-N3</f>
        <v>-63245912</v>
      </c>
      <c r="S3" s="13">
        <v>1061793873</v>
      </c>
      <c r="T3" s="5"/>
      <c r="U3" s="14">
        <f>+C3</f>
        <v>0</v>
      </c>
      <c r="V3" s="17">
        <f>+D3/1000000</f>
        <v>0.089298</v>
      </c>
      <c r="W3" s="17">
        <f>+G3/1000000000/V3</f>
        <v>-58.19784303119891</v>
      </c>
      <c r="X3" s="17">
        <f>+L3/1000000000/V3</f>
        <v>0</v>
      </c>
      <c r="Y3" s="17">
        <f>+E3/1000000</f>
        <v>0.044611</v>
      </c>
      <c r="Z3" s="18">
        <f>+P3/1000000000/Y3</f>
        <v>0.15938824505166888</v>
      </c>
      <c r="AA3" s="17">
        <f>+K3/1000000000/Y3</f>
        <v>0.06574335926116877</v>
      </c>
      <c r="AB3" s="17">
        <f>+Q3/1000000000/Y3</f>
        <v>20.864036762233532</v>
      </c>
      <c r="AC3" s="17">
        <f>+R3/1000000000/V3</f>
        <v>-0.7082567582700621</v>
      </c>
      <c r="AD3" s="14" t="s">
        <v>141</v>
      </c>
      <c r="AE3" s="14" t="s">
        <v>141</v>
      </c>
    </row>
    <row r="4" spans="2:31" ht="11.25" customHeight="1">
      <c r="B4" s="16" t="s">
        <v>65</v>
      </c>
      <c r="D4" s="14">
        <v>4900</v>
      </c>
      <c r="E4" s="13">
        <v>2080</v>
      </c>
      <c r="F4" s="14">
        <f aca="true" t="shared" si="0" ref="F4:F61">+D4-E4</f>
        <v>2820</v>
      </c>
      <c r="G4" s="14">
        <v>0</v>
      </c>
      <c r="H4" s="14">
        <f aca="true" t="shared" si="1" ref="H4:H61">+G4/D4</f>
        <v>0</v>
      </c>
      <c r="I4" s="14">
        <v>107275614</v>
      </c>
      <c r="J4" s="14">
        <f aca="true" t="shared" si="2" ref="J4:J61">+G4-I4</f>
        <v>-107275614</v>
      </c>
      <c r="K4" s="14">
        <f>+'2000 PIT'!K3</f>
        <v>3477995</v>
      </c>
      <c r="L4" s="14">
        <v>0</v>
      </c>
      <c r="M4" s="13">
        <v>-48936650</v>
      </c>
      <c r="N4" s="13">
        <v>28013981</v>
      </c>
      <c r="O4" s="13">
        <v>1662634</v>
      </c>
      <c r="P4" s="13">
        <v>11720</v>
      </c>
      <c r="Q4" s="14">
        <f aca="true" t="shared" si="3" ref="Q4:Q61">+N4-O4-K4</f>
        <v>22873352</v>
      </c>
      <c r="R4" s="14">
        <f aca="true" t="shared" si="4" ref="R4:R61">+S4-N4</f>
        <v>3796579</v>
      </c>
      <c r="S4" s="13">
        <v>31810560</v>
      </c>
      <c r="T4" s="5"/>
      <c r="U4" s="14">
        <f aca="true" t="shared" si="5" ref="U4:U27">+C4</f>
        <v>0</v>
      </c>
      <c r="V4" s="17">
        <f aca="true" t="shared" si="6" ref="V4:V22">+D4/1000000</f>
        <v>0.0049</v>
      </c>
      <c r="W4" s="17">
        <f aca="true" t="shared" si="7" ref="W4:W61">+G4/1000000000/V4</f>
        <v>0</v>
      </c>
      <c r="X4" s="17">
        <f aca="true" t="shared" si="8" ref="X4:X61">+L4/1000000000/V4</f>
        <v>0</v>
      </c>
      <c r="Y4" s="17">
        <f aca="true" t="shared" si="9" ref="Y4:Y61">+E4/1000000</f>
        <v>0.00208</v>
      </c>
      <c r="Z4" s="18">
        <f aca="true" t="shared" si="10" ref="Z4:Z61">+P4/1000000000/Y4</f>
        <v>0.005634615384615385</v>
      </c>
      <c r="AA4" s="17">
        <f aca="true" t="shared" si="11" ref="AA4:AA61">+K4/1000000000/Y4</f>
        <v>1.6721129807692308</v>
      </c>
      <c r="AB4" s="17">
        <f aca="true" t="shared" si="12" ref="AB4:AB61">+Q4/1000000000/Y4</f>
        <v>10.996803846153847</v>
      </c>
      <c r="AC4" s="17">
        <f aca="true" t="shared" si="13" ref="AC4:AC61">+R4/1000000000/V4</f>
        <v>0.7748120408163266</v>
      </c>
      <c r="AD4" s="14" t="s">
        <v>141</v>
      </c>
      <c r="AE4" s="14" t="s">
        <v>142</v>
      </c>
    </row>
    <row r="5" spans="1:31" ht="11.25" customHeight="1">
      <c r="A5" s="16">
        <v>1</v>
      </c>
      <c r="B5" s="16" t="s">
        <v>66</v>
      </c>
      <c r="C5" s="14">
        <v>999</v>
      </c>
      <c r="D5" s="14">
        <v>158112</v>
      </c>
      <c r="E5" s="13">
        <v>20981</v>
      </c>
      <c r="F5" s="14">
        <f t="shared" si="0"/>
        <v>137131</v>
      </c>
      <c r="G5" s="14">
        <v>64215367</v>
      </c>
      <c r="H5" s="14">
        <f t="shared" si="1"/>
        <v>406.13847778789716</v>
      </c>
      <c r="I5" s="14">
        <v>333595877</v>
      </c>
      <c r="J5" s="14">
        <f t="shared" si="2"/>
        <v>-269380510</v>
      </c>
      <c r="K5" s="14">
        <f>+'2000 PIT'!K4</f>
        <v>34064</v>
      </c>
      <c r="L5" s="14">
        <v>2520422</v>
      </c>
      <c r="M5" s="13">
        <v>-313879629</v>
      </c>
      <c r="N5" s="13">
        <v>150347843</v>
      </c>
      <c r="O5" s="13">
        <v>2305207</v>
      </c>
      <c r="P5" s="13">
        <v>773456</v>
      </c>
      <c r="Q5" s="14">
        <f t="shared" si="3"/>
        <v>148008572</v>
      </c>
      <c r="R5" s="14">
        <f t="shared" si="4"/>
        <v>355309111</v>
      </c>
      <c r="S5" s="13">
        <v>505656954</v>
      </c>
      <c r="T5" s="5"/>
      <c r="U5" s="14">
        <f t="shared" si="5"/>
        <v>999</v>
      </c>
      <c r="V5" s="17">
        <f t="shared" si="6"/>
        <v>0.158112</v>
      </c>
      <c r="W5" s="17">
        <f t="shared" si="7"/>
        <v>0.40613847778789713</v>
      </c>
      <c r="X5" s="17">
        <f t="shared" si="8"/>
        <v>0.015940738210888483</v>
      </c>
      <c r="Y5" s="17">
        <f t="shared" si="9"/>
        <v>0.020981</v>
      </c>
      <c r="Z5" s="18">
        <f t="shared" si="10"/>
        <v>0.03686459177350936</v>
      </c>
      <c r="AA5" s="17">
        <f t="shared" si="11"/>
        <v>0.0016235641771126256</v>
      </c>
      <c r="AB5" s="17">
        <f t="shared" si="12"/>
        <v>7.054409799342262</v>
      </c>
      <c r="AC5" s="17">
        <f t="shared" si="13"/>
        <v>2.2471988906597855</v>
      </c>
      <c r="AD5" s="14" t="s">
        <v>141</v>
      </c>
      <c r="AE5" s="14" t="s">
        <v>143</v>
      </c>
    </row>
    <row r="6" spans="1:31" ht="11.25" customHeight="1">
      <c r="A6" s="16">
        <v>1000</v>
      </c>
      <c r="B6" s="16" t="s">
        <v>66</v>
      </c>
      <c r="C6" s="14">
        <v>1999</v>
      </c>
      <c r="D6" s="14">
        <v>181426</v>
      </c>
      <c r="E6" s="13">
        <v>16760</v>
      </c>
      <c r="F6" s="14">
        <f t="shared" si="0"/>
        <v>164666</v>
      </c>
      <c r="G6" s="14">
        <v>273436546</v>
      </c>
      <c r="H6" s="14">
        <f t="shared" si="1"/>
        <v>1507.1519297123896</v>
      </c>
      <c r="I6" s="14">
        <v>232134124</v>
      </c>
      <c r="J6" s="14">
        <f t="shared" si="2"/>
        <v>41302422</v>
      </c>
      <c r="K6" s="14">
        <f>+'2000 PIT'!K5</f>
        <v>580932</v>
      </c>
      <c r="L6" s="14">
        <v>28987607</v>
      </c>
      <c r="M6" s="13">
        <v>-120054178</v>
      </c>
      <c r="N6" s="13">
        <v>62280606</v>
      </c>
      <c r="O6" s="13">
        <v>1458918</v>
      </c>
      <c r="P6" s="13">
        <v>196999</v>
      </c>
      <c r="Q6" s="14">
        <f t="shared" si="3"/>
        <v>60240756</v>
      </c>
      <c r="R6" s="14">
        <f t="shared" si="4"/>
        <v>380348198</v>
      </c>
      <c r="S6" s="13">
        <v>442628804</v>
      </c>
      <c r="T6" s="5"/>
      <c r="U6" s="14">
        <f t="shared" si="5"/>
        <v>1999</v>
      </c>
      <c r="V6" s="17">
        <f t="shared" si="6"/>
        <v>0.181426</v>
      </c>
      <c r="W6" s="17">
        <f t="shared" si="7"/>
        <v>1.5071519297123896</v>
      </c>
      <c r="X6" s="17">
        <f t="shared" si="8"/>
        <v>0.15977647635950745</v>
      </c>
      <c r="Y6" s="17">
        <f t="shared" si="9"/>
        <v>0.01676</v>
      </c>
      <c r="Z6" s="18">
        <f t="shared" si="10"/>
        <v>0.011754116945107399</v>
      </c>
      <c r="AA6" s="17">
        <f t="shared" si="11"/>
        <v>0.034661813842482105</v>
      </c>
      <c r="AB6" s="17">
        <f t="shared" si="12"/>
        <v>3.5943171837708827</v>
      </c>
      <c r="AC6" s="17">
        <f t="shared" si="13"/>
        <v>2.096437103832968</v>
      </c>
      <c r="AD6" s="14" t="s">
        <v>141</v>
      </c>
      <c r="AE6" s="14" t="s">
        <v>144</v>
      </c>
    </row>
    <row r="7" spans="1:31" ht="11.25" customHeight="1">
      <c r="A7" s="16">
        <v>2000</v>
      </c>
      <c r="B7" s="16" t="s">
        <v>66</v>
      </c>
      <c r="C7" s="14">
        <v>2999</v>
      </c>
      <c r="D7" s="14">
        <v>186740</v>
      </c>
      <c r="E7" s="13">
        <v>28507</v>
      </c>
      <c r="F7" s="14">
        <f t="shared" si="0"/>
        <v>158233</v>
      </c>
      <c r="G7" s="14">
        <v>461722889</v>
      </c>
      <c r="H7" s="14">
        <f t="shared" si="1"/>
        <v>2472.5441201670774</v>
      </c>
      <c r="I7" s="14">
        <v>341353052</v>
      </c>
      <c r="J7" s="14">
        <f t="shared" si="2"/>
        <v>120369837</v>
      </c>
      <c r="K7" s="14">
        <f>+'2000 PIT'!K6</f>
        <v>1210999</v>
      </c>
      <c r="L7" s="14">
        <v>52585328</v>
      </c>
      <c r="M7" s="13">
        <v>-122418956</v>
      </c>
      <c r="N7" s="13">
        <v>184840426</v>
      </c>
      <c r="O7" s="13">
        <v>3143132</v>
      </c>
      <c r="P7" s="13">
        <v>1698693</v>
      </c>
      <c r="Q7" s="14">
        <f t="shared" si="3"/>
        <v>180486295</v>
      </c>
      <c r="R7" s="14">
        <f t="shared" si="4"/>
        <v>417566573</v>
      </c>
      <c r="S7" s="13">
        <v>602406999</v>
      </c>
      <c r="T7" s="5"/>
      <c r="U7" s="14">
        <f t="shared" si="5"/>
        <v>2999</v>
      </c>
      <c r="V7" s="17">
        <f t="shared" si="6"/>
        <v>0.18674</v>
      </c>
      <c r="W7" s="17">
        <f t="shared" si="7"/>
        <v>2.4725441201670777</v>
      </c>
      <c r="X7" s="17">
        <f t="shared" si="8"/>
        <v>0.2815964870943558</v>
      </c>
      <c r="Y7" s="17">
        <f t="shared" si="9"/>
        <v>0.028507</v>
      </c>
      <c r="Z7" s="18">
        <f t="shared" si="10"/>
        <v>0.059588627354684814</v>
      </c>
      <c r="AA7" s="17">
        <f t="shared" si="11"/>
        <v>0.0424807591117971</v>
      </c>
      <c r="AB7" s="17">
        <f t="shared" si="12"/>
        <v>6.331297400638439</v>
      </c>
      <c r="AC7" s="17">
        <f t="shared" si="13"/>
        <v>2.2360853218378494</v>
      </c>
      <c r="AD7" s="14" t="s">
        <v>141</v>
      </c>
      <c r="AE7" s="14" t="s">
        <v>145</v>
      </c>
    </row>
    <row r="8" spans="1:31" ht="11.25">
      <c r="A8" s="16">
        <v>3000</v>
      </c>
      <c r="B8" s="16" t="s">
        <v>66</v>
      </c>
      <c r="C8" s="14">
        <v>3999</v>
      </c>
      <c r="D8" s="14">
        <v>192592</v>
      </c>
      <c r="E8" s="13">
        <v>21023</v>
      </c>
      <c r="F8" s="14">
        <f t="shared" si="0"/>
        <v>171569</v>
      </c>
      <c r="G8" s="14">
        <v>674351171</v>
      </c>
      <c r="H8" s="14">
        <f t="shared" si="1"/>
        <v>3501.4495461909114</v>
      </c>
      <c r="I8" s="14">
        <v>573355893</v>
      </c>
      <c r="J8" s="14">
        <f t="shared" si="2"/>
        <v>100995278</v>
      </c>
      <c r="K8" s="14">
        <f>+'2000 PIT'!K7</f>
        <v>2139490</v>
      </c>
      <c r="L8" s="14">
        <v>141575214</v>
      </c>
      <c r="M8" s="13">
        <v>-104311564</v>
      </c>
      <c r="N8" s="13">
        <v>143455858</v>
      </c>
      <c r="O8" s="13">
        <v>6210352</v>
      </c>
      <c r="P8" s="13">
        <v>1937621</v>
      </c>
      <c r="Q8" s="14">
        <f t="shared" si="3"/>
        <v>135106016</v>
      </c>
      <c r="R8" s="14">
        <f t="shared" si="4"/>
        <v>492638808</v>
      </c>
      <c r="S8" s="13">
        <v>636094666</v>
      </c>
      <c r="T8" s="5"/>
      <c r="U8" s="14">
        <f t="shared" si="5"/>
        <v>3999</v>
      </c>
      <c r="V8" s="17">
        <f t="shared" si="6"/>
        <v>0.192592</v>
      </c>
      <c r="W8" s="17">
        <f t="shared" si="7"/>
        <v>3.5014495461909108</v>
      </c>
      <c r="X8" s="17">
        <f t="shared" si="8"/>
        <v>0.7351043345517986</v>
      </c>
      <c r="Y8" s="17">
        <f t="shared" si="9"/>
        <v>0.021023</v>
      </c>
      <c r="Z8" s="18">
        <f t="shared" si="10"/>
        <v>0.09216672216144223</v>
      </c>
      <c r="AA8" s="17">
        <f t="shared" si="11"/>
        <v>0.1017690148884555</v>
      </c>
      <c r="AB8" s="17">
        <f t="shared" si="12"/>
        <v>6.426581173000999</v>
      </c>
      <c r="AC8" s="17">
        <f t="shared" si="13"/>
        <v>2.5579401428927473</v>
      </c>
      <c r="AD8" s="14" t="s">
        <v>141</v>
      </c>
      <c r="AE8" s="14" t="s">
        <v>146</v>
      </c>
    </row>
    <row r="9" spans="1:31" ht="11.25">
      <c r="A9" s="16">
        <v>4000</v>
      </c>
      <c r="B9" s="16" t="s">
        <v>66</v>
      </c>
      <c r="C9" s="14">
        <v>4999</v>
      </c>
      <c r="D9" s="14">
        <v>233768</v>
      </c>
      <c r="E9" s="13">
        <v>26999</v>
      </c>
      <c r="F9" s="14">
        <f t="shared" si="0"/>
        <v>206769</v>
      </c>
      <c r="G9" s="14">
        <v>1051935673</v>
      </c>
      <c r="H9" s="14">
        <f t="shared" si="1"/>
        <v>4499.913046268095</v>
      </c>
      <c r="I9" s="14">
        <v>837452359</v>
      </c>
      <c r="J9" s="14">
        <f t="shared" si="2"/>
        <v>214483314</v>
      </c>
      <c r="K9" s="14">
        <f>+'2000 PIT'!K8</f>
        <v>2905399</v>
      </c>
      <c r="L9" s="14">
        <v>332193997</v>
      </c>
      <c r="M9" s="13">
        <v>-101135826</v>
      </c>
      <c r="N9" s="13">
        <v>220417756</v>
      </c>
      <c r="O9" s="13">
        <v>1983517</v>
      </c>
      <c r="P9" s="13">
        <v>2241828</v>
      </c>
      <c r="Q9" s="14">
        <f t="shared" si="3"/>
        <v>215528840</v>
      </c>
      <c r="R9" s="14">
        <f t="shared" si="4"/>
        <v>626107928</v>
      </c>
      <c r="S9" s="13">
        <v>846525684</v>
      </c>
      <c r="T9" s="5"/>
      <c r="U9" s="14">
        <f t="shared" si="5"/>
        <v>4999</v>
      </c>
      <c r="V9" s="17">
        <f t="shared" si="6"/>
        <v>0.233768</v>
      </c>
      <c r="W9" s="17">
        <f t="shared" si="7"/>
        <v>4.4999130462680945</v>
      </c>
      <c r="X9" s="17">
        <f t="shared" si="8"/>
        <v>1.4210413615208242</v>
      </c>
      <c r="Y9" s="17">
        <f t="shared" si="9"/>
        <v>0.026999</v>
      </c>
      <c r="Z9" s="18">
        <f t="shared" si="10"/>
        <v>0.0830337419904441</v>
      </c>
      <c r="AA9" s="17">
        <f t="shared" si="11"/>
        <v>0.10761135597614727</v>
      </c>
      <c r="AB9" s="17">
        <f t="shared" si="12"/>
        <v>7.982845290566318</v>
      </c>
      <c r="AC9" s="17">
        <f t="shared" si="13"/>
        <v>2.678330344615174</v>
      </c>
      <c r="AD9" s="14" t="s">
        <v>141</v>
      </c>
      <c r="AE9" s="14" t="s">
        <v>147</v>
      </c>
    </row>
    <row r="10" spans="1:31" ht="11.25">
      <c r="A10" s="16">
        <v>5000</v>
      </c>
      <c r="B10" s="16" t="s">
        <v>66</v>
      </c>
      <c r="C10" s="14">
        <v>5999</v>
      </c>
      <c r="D10" s="14">
        <v>214683</v>
      </c>
      <c r="E10" s="13">
        <v>27838</v>
      </c>
      <c r="F10" s="14">
        <f t="shared" si="0"/>
        <v>186845</v>
      </c>
      <c r="G10" s="14">
        <v>1183794156</v>
      </c>
      <c r="H10" s="14">
        <f t="shared" si="1"/>
        <v>5514.149494836573</v>
      </c>
      <c r="I10" s="14">
        <v>959332511</v>
      </c>
      <c r="J10" s="14">
        <f t="shared" si="2"/>
        <v>224461645</v>
      </c>
      <c r="K10" s="14">
        <f>+'2000 PIT'!K9</f>
        <v>3106324</v>
      </c>
      <c r="L10" s="14">
        <v>483420035</v>
      </c>
      <c r="M10" s="13">
        <v>-128336983</v>
      </c>
      <c r="N10" s="13">
        <v>211684254</v>
      </c>
      <c r="O10" s="13">
        <v>5478064</v>
      </c>
      <c r="P10" s="13">
        <v>2706413</v>
      </c>
      <c r="Q10" s="14">
        <f t="shared" si="3"/>
        <v>203099866</v>
      </c>
      <c r="R10" s="14">
        <f t="shared" si="4"/>
        <v>556529312</v>
      </c>
      <c r="S10" s="13">
        <v>768213566</v>
      </c>
      <c r="T10" s="5"/>
      <c r="U10" s="14">
        <f t="shared" si="5"/>
        <v>5999</v>
      </c>
      <c r="V10" s="17">
        <f t="shared" si="6"/>
        <v>0.214683</v>
      </c>
      <c r="W10" s="17">
        <f t="shared" si="7"/>
        <v>5.514149494836573</v>
      </c>
      <c r="X10" s="17">
        <f t="shared" si="8"/>
        <v>2.2517853532883367</v>
      </c>
      <c r="Y10" s="17">
        <f t="shared" si="9"/>
        <v>0.027838</v>
      </c>
      <c r="Z10" s="18">
        <f t="shared" si="10"/>
        <v>0.09722009483439902</v>
      </c>
      <c r="AA10" s="17">
        <f t="shared" si="11"/>
        <v>0.11158574610244988</v>
      </c>
      <c r="AB10" s="17">
        <f t="shared" si="12"/>
        <v>7.2957779294489535</v>
      </c>
      <c r="AC10" s="17">
        <f t="shared" si="13"/>
        <v>2.5923306083853865</v>
      </c>
      <c r="AD10" s="14" t="s">
        <v>141</v>
      </c>
      <c r="AE10" s="14" t="s">
        <v>148</v>
      </c>
    </row>
    <row r="11" spans="1:30" ht="11.25">
      <c r="A11" s="16">
        <v>6000</v>
      </c>
      <c r="B11" s="16" t="s">
        <v>66</v>
      </c>
      <c r="C11" s="14">
        <v>6999</v>
      </c>
      <c r="D11" s="14">
        <v>236061</v>
      </c>
      <c r="E11" s="13">
        <v>31642</v>
      </c>
      <c r="F11" s="14">
        <f t="shared" si="0"/>
        <v>204419</v>
      </c>
      <c r="G11" s="14">
        <v>1532364198</v>
      </c>
      <c r="H11" s="14">
        <f t="shared" si="1"/>
        <v>6491.390776112954</v>
      </c>
      <c r="I11" s="14">
        <v>1250343747</v>
      </c>
      <c r="J11" s="14">
        <f t="shared" si="2"/>
        <v>282020451</v>
      </c>
      <c r="K11" s="14">
        <f>+'2000 PIT'!K10</f>
        <v>2769006</v>
      </c>
      <c r="L11" s="14">
        <v>662924652</v>
      </c>
      <c r="M11" s="13">
        <v>-121001362</v>
      </c>
      <c r="N11" s="13">
        <v>273425119</v>
      </c>
      <c r="O11" s="13">
        <v>9071722</v>
      </c>
      <c r="P11" s="13">
        <v>1735718</v>
      </c>
      <c r="Q11" s="14">
        <f t="shared" si="3"/>
        <v>261584391</v>
      </c>
      <c r="R11" s="14">
        <f t="shared" si="4"/>
        <v>678760534</v>
      </c>
      <c r="S11" s="13">
        <v>952185653</v>
      </c>
      <c r="T11" s="5"/>
      <c r="U11" s="14">
        <f t="shared" si="5"/>
        <v>6999</v>
      </c>
      <c r="V11" s="17">
        <f t="shared" si="6"/>
        <v>0.236061</v>
      </c>
      <c r="W11" s="17">
        <f t="shared" si="7"/>
        <v>6.491390776112954</v>
      </c>
      <c r="X11" s="17">
        <f t="shared" si="8"/>
        <v>2.808276894531498</v>
      </c>
      <c r="Y11" s="17">
        <f t="shared" si="9"/>
        <v>0.031642</v>
      </c>
      <c r="Z11" s="18">
        <f t="shared" si="10"/>
        <v>0.0548548764300613</v>
      </c>
      <c r="AA11" s="17">
        <f t="shared" si="11"/>
        <v>0.08751046077997597</v>
      </c>
      <c r="AB11" s="17">
        <f t="shared" si="12"/>
        <v>8.266999273118008</v>
      </c>
      <c r="AC11" s="17">
        <f t="shared" si="13"/>
        <v>2.875360749975642</v>
      </c>
      <c r="AD11" s="14" t="s">
        <v>141</v>
      </c>
    </row>
    <row r="12" spans="1:30" ht="11.25">
      <c r="A12" s="16">
        <v>7000</v>
      </c>
      <c r="B12" s="16" t="s">
        <v>66</v>
      </c>
      <c r="C12" s="14">
        <v>7999</v>
      </c>
      <c r="D12" s="14">
        <v>253145</v>
      </c>
      <c r="E12" s="13">
        <v>39108</v>
      </c>
      <c r="F12" s="14">
        <f t="shared" si="0"/>
        <v>214037</v>
      </c>
      <c r="G12" s="14">
        <v>1893965135</v>
      </c>
      <c r="H12" s="14">
        <f t="shared" si="1"/>
        <v>7481.7402476841335</v>
      </c>
      <c r="I12" s="14">
        <v>1413083164</v>
      </c>
      <c r="J12" s="14">
        <f t="shared" si="2"/>
        <v>480881971</v>
      </c>
      <c r="K12" s="14">
        <f>+'2000 PIT'!K11</f>
        <v>3414774</v>
      </c>
      <c r="L12" s="14">
        <v>960214233</v>
      </c>
      <c r="M12" s="13">
        <v>-110719448</v>
      </c>
      <c r="N12" s="13">
        <v>336479945</v>
      </c>
      <c r="O12" s="13">
        <v>4003742</v>
      </c>
      <c r="P12" s="13">
        <v>11677677</v>
      </c>
      <c r="Q12" s="14">
        <f t="shared" si="3"/>
        <v>329061429</v>
      </c>
      <c r="R12" s="14">
        <f t="shared" si="4"/>
        <v>670624013</v>
      </c>
      <c r="S12" s="13">
        <v>1007103958</v>
      </c>
      <c r="T12" s="5"/>
      <c r="U12" s="14">
        <f t="shared" si="5"/>
        <v>7999</v>
      </c>
      <c r="V12" s="17">
        <f t="shared" si="6"/>
        <v>0.253145</v>
      </c>
      <c r="W12" s="17">
        <f t="shared" si="7"/>
        <v>7.481740247684133</v>
      </c>
      <c r="X12" s="17">
        <f t="shared" si="8"/>
        <v>3.793139240356317</v>
      </c>
      <c r="Y12" s="17">
        <f t="shared" si="9"/>
        <v>0.039108</v>
      </c>
      <c r="Z12" s="18">
        <f t="shared" si="10"/>
        <v>0.2986007210800859</v>
      </c>
      <c r="AA12" s="17">
        <f t="shared" si="11"/>
        <v>0.08731650813132864</v>
      </c>
      <c r="AB12" s="17">
        <f t="shared" si="12"/>
        <v>8.414171755139614</v>
      </c>
      <c r="AC12" s="17">
        <f t="shared" si="13"/>
        <v>2.6491694996938513</v>
      </c>
      <c r="AD12" s="14" t="s">
        <v>141</v>
      </c>
    </row>
    <row r="13" spans="1:30" ht="11.25">
      <c r="A13" s="16">
        <v>8000</v>
      </c>
      <c r="B13" s="16" t="s">
        <v>66</v>
      </c>
      <c r="C13" s="14">
        <v>8999</v>
      </c>
      <c r="D13" s="14">
        <v>225433</v>
      </c>
      <c r="E13" s="13">
        <v>39287</v>
      </c>
      <c r="F13" s="14">
        <f t="shared" si="0"/>
        <v>186146</v>
      </c>
      <c r="G13" s="14">
        <v>1908490503</v>
      </c>
      <c r="H13" s="14">
        <f t="shared" si="1"/>
        <v>8465.8878824307</v>
      </c>
      <c r="I13" s="14">
        <v>1442573596</v>
      </c>
      <c r="J13" s="14">
        <f t="shared" si="2"/>
        <v>465916907</v>
      </c>
      <c r="K13" s="14">
        <f>+'2000 PIT'!K12</f>
        <v>2975859</v>
      </c>
      <c r="L13" s="14">
        <v>1017563474</v>
      </c>
      <c r="M13" s="13">
        <v>-148725861</v>
      </c>
      <c r="N13" s="13">
        <v>402658689</v>
      </c>
      <c r="O13" s="13">
        <v>6199844</v>
      </c>
      <c r="P13" s="13">
        <v>1925515</v>
      </c>
      <c r="Q13" s="14">
        <f t="shared" si="3"/>
        <v>393482986</v>
      </c>
      <c r="R13" s="14">
        <f t="shared" si="4"/>
        <v>640325220</v>
      </c>
      <c r="S13" s="13">
        <v>1042983909</v>
      </c>
      <c r="T13" s="5"/>
      <c r="U13" s="14">
        <f t="shared" si="5"/>
        <v>8999</v>
      </c>
      <c r="V13" s="17">
        <f t="shared" si="6"/>
        <v>0.225433</v>
      </c>
      <c r="W13" s="17">
        <f t="shared" si="7"/>
        <v>8.4658878824307</v>
      </c>
      <c r="X13" s="17">
        <f t="shared" si="8"/>
        <v>4.513817737420874</v>
      </c>
      <c r="Y13" s="17">
        <f t="shared" si="9"/>
        <v>0.039287</v>
      </c>
      <c r="Z13" s="18">
        <f t="shared" si="10"/>
        <v>0.049011505078015626</v>
      </c>
      <c r="AA13" s="17">
        <f t="shared" si="11"/>
        <v>0.07574665920024436</v>
      </c>
      <c r="AB13" s="17">
        <f t="shared" si="12"/>
        <v>10.01560276936391</v>
      </c>
      <c r="AC13" s="17">
        <f t="shared" si="13"/>
        <v>2.8404236291935967</v>
      </c>
      <c r="AD13" s="14" t="s">
        <v>141</v>
      </c>
    </row>
    <row r="14" spans="1:30" ht="11.25">
      <c r="A14" s="16">
        <v>9000</v>
      </c>
      <c r="B14" s="16" t="s">
        <v>66</v>
      </c>
      <c r="C14" s="14">
        <v>9999</v>
      </c>
      <c r="D14" s="14">
        <v>243405</v>
      </c>
      <c r="E14" s="13">
        <v>42297</v>
      </c>
      <c r="F14" s="14">
        <f t="shared" si="0"/>
        <v>201108</v>
      </c>
      <c r="G14" s="14">
        <v>2318706795</v>
      </c>
      <c r="H14" s="14">
        <f t="shared" si="1"/>
        <v>9526.126394281137</v>
      </c>
      <c r="I14" s="14">
        <v>1667405978</v>
      </c>
      <c r="J14" s="14">
        <f t="shared" si="2"/>
        <v>651300817</v>
      </c>
      <c r="K14" s="14">
        <f>+'2000 PIT'!K13</f>
        <v>2492905</v>
      </c>
      <c r="L14" s="14">
        <v>1385385814</v>
      </c>
      <c r="M14" s="13">
        <v>-104587038</v>
      </c>
      <c r="N14" s="13">
        <v>297583608</v>
      </c>
      <c r="O14" s="13">
        <v>3381523</v>
      </c>
      <c r="P14" s="13">
        <v>3364355</v>
      </c>
      <c r="Q14" s="14">
        <f t="shared" si="3"/>
        <v>291709180</v>
      </c>
      <c r="R14" s="14">
        <f t="shared" si="4"/>
        <v>663232163</v>
      </c>
      <c r="S14" s="13">
        <v>960815771</v>
      </c>
      <c r="T14" s="5"/>
      <c r="U14" s="14">
        <f t="shared" si="5"/>
        <v>9999</v>
      </c>
      <c r="V14" s="17">
        <f t="shared" si="6"/>
        <v>0.243405</v>
      </c>
      <c r="W14" s="17">
        <f t="shared" si="7"/>
        <v>9.526126394281137</v>
      </c>
      <c r="X14" s="17">
        <f t="shared" si="8"/>
        <v>5.691690039235019</v>
      </c>
      <c r="Y14" s="17">
        <f t="shared" si="9"/>
        <v>0.042297</v>
      </c>
      <c r="Z14" s="18">
        <f t="shared" si="10"/>
        <v>0.07954122041752369</v>
      </c>
      <c r="AA14" s="17">
        <f t="shared" si="11"/>
        <v>0.05893810435728302</v>
      </c>
      <c r="AB14" s="17">
        <f t="shared" si="12"/>
        <v>6.896687235501336</v>
      </c>
      <c r="AC14" s="17">
        <f t="shared" si="13"/>
        <v>2.7248091164930877</v>
      </c>
      <c r="AD14" s="14" t="s">
        <v>141</v>
      </c>
    </row>
    <row r="15" spans="1:30" ht="11.25">
      <c r="A15" s="16">
        <v>10000</v>
      </c>
      <c r="B15" s="16" t="s">
        <v>66</v>
      </c>
      <c r="C15" s="14">
        <v>10999</v>
      </c>
      <c r="D15" s="14">
        <v>268742</v>
      </c>
      <c r="E15" s="13">
        <v>48435</v>
      </c>
      <c r="F15" s="14">
        <f t="shared" si="0"/>
        <v>220307</v>
      </c>
      <c r="G15" s="14">
        <v>2812600284</v>
      </c>
      <c r="H15" s="14">
        <f t="shared" si="1"/>
        <v>10465.800968959076</v>
      </c>
      <c r="I15" s="14">
        <v>2142781203</v>
      </c>
      <c r="J15" s="14">
        <f t="shared" si="2"/>
        <v>669819081</v>
      </c>
      <c r="K15" s="14">
        <f>+'2000 PIT'!K14</f>
        <v>5379834</v>
      </c>
      <c r="L15" s="14">
        <v>1687731405</v>
      </c>
      <c r="M15" s="13">
        <v>-94715602</v>
      </c>
      <c r="N15" s="13">
        <v>360060858</v>
      </c>
      <c r="O15" s="13">
        <v>9429087</v>
      </c>
      <c r="P15" s="13">
        <v>6014868</v>
      </c>
      <c r="Q15" s="14">
        <f t="shared" si="3"/>
        <v>345251937</v>
      </c>
      <c r="R15" s="14">
        <f t="shared" si="4"/>
        <v>829994761</v>
      </c>
      <c r="S15" s="13">
        <v>1190055619</v>
      </c>
      <c r="T15" s="5"/>
      <c r="U15" s="14">
        <f t="shared" si="5"/>
        <v>10999</v>
      </c>
      <c r="V15" s="17">
        <f t="shared" si="6"/>
        <v>0.268742</v>
      </c>
      <c r="W15" s="17">
        <f t="shared" si="7"/>
        <v>10.465800968959078</v>
      </c>
      <c r="X15" s="17">
        <f t="shared" si="8"/>
        <v>6.280117752342396</v>
      </c>
      <c r="Y15" s="17">
        <f t="shared" si="9"/>
        <v>0.048435</v>
      </c>
      <c r="Z15" s="18">
        <f t="shared" si="10"/>
        <v>0.12418432951378135</v>
      </c>
      <c r="AA15" s="17">
        <f t="shared" si="11"/>
        <v>0.11107327345927533</v>
      </c>
      <c r="AB15" s="17">
        <f t="shared" si="12"/>
        <v>7.1281498296686285</v>
      </c>
      <c r="AC15" s="17">
        <f t="shared" si="13"/>
        <v>3.088444534162878</v>
      </c>
      <c r="AD15" s="14" t="s">
        <v>141</v>
      </c>
    </row>
    <row r="16" spans="1:30" ht="11.25">
      <c r="A16" s="16">
        <v>11000</v>
      </c>
      <c r="B16" s="16" t="s">
        <v>66</v>
      </c>
      <c r="C16" s="14">
        <v>11999</v>
      </c>
      <c r="D16" s="14">
        <v>243279</v>
      </c>
      <c r="E16" s="13">
        <v>37374</v>
      </c>
      <c r="F16" s="14">
        <f t="shared" si="0"/>
        <v>205905</v>
      </c>
      <c r="G16" s="14">
        <v>2808771426</v>
      </c>
      <c r="H16" s="14">
        <f t="shared" si="1"/>
        <v>11545.474233287707</v>
      </c>
      <c r="I16" s="14">
        <v>2270879497</v>
      </c>
      <c r="J16" s="14">
        <f t="shared" si="2"/>
        <v>537891929</v>
      </c>
      <c r="K16" s="14">
        <f>+'2000 PIT'!K15</f>
        <v>4890032</v>
      </c>
      <c r="L16" s="14">
        <v>1724560746</v>
      </c>
      <c r="M16" s="13">
        <v>-127271273</v>
      </c>
      <c r="N16" s="13">
        <v>406590759</v>
      </c>
      <c r="O16" s="13">
        <v>7052310</v>
      </c>
      <c r="P16" s="13">
        <v>2644520</v>
      </c>
      <c r="Q16" s="14">
        <f t="shared" si="3"/>
        <v>394648417</v>
      </c>
      <c r="R16" s="14">
        <f t="shared" si="4"/>
        <v>735651601</v>
      </c>
      <c r="S16" s="13">
        <v>1142242360</v>
      </c>
      <c r="T16" s="5"/>
      <c r="U16" s="14">
        <f t="shared" si="5"/>
        <v>11999</v>
      </c>
      <c r="V16" s="17">
        <f t="shared" si="6"/>
        <v>0.243279</v>
      </c>
      <c r="W16" s="17">
        <f t="shared" si="7"/>
        <v>11.545474233287706</v>
      </c>
      <c r="X16" s="17">
        <f t="shared" si="8"/>
        <v>7.088818788304787</v>
      </c>
      <c r="Y16" s="17">
        <f t="shared" si="9"/>
        <v>0.037374</v>
      </c>
      <c r="Z16" s="18">
        <f t="shared" si="10"/>
        <v>0.0707582811580243</v>
      </c>
      <c r="AA16" s="17">
        <f t="shared" si="11"/>
        <v>0.1308404773371863</v>
      </c>
      <c r="AB16" s="17">
        <f t="shared" si="12"/>
        <v>10.559437496655429</v>
      </c>
      <c r="AC16" s="17">
        <f t="shared" si="13"/>
        <v>3.0239009573370494</v>
      </c>
      <c r="AD16" s="14" t="s">
        <v>141</v>
      </c>
    </row>
    <row r="17" spans="1:30" ht="11.25">
      <c r="A17" s="16">
        <v>12000</v>
      </c>
      <c r="B17" s="16" t="s">
        <v>66</v>
      </c>
      <c r="C17" s="14">
        <v>12999</v>
      </c>
      <c r="D17" s="14">
        <v>269674</v>
      </c>
      <c r="E17" s="13">
        <v>52279</v>
      </c>
      <c r="F17" s="14">
        <f t="shared" si="0"/>
        <v>217395</v>
      </c>
      <c r="G17" s="14">
        <v>3367142227</v>
      </c>
      <c r="H17" s="14">
        <f t="shared" si="1"/>
        <v>12485.972793076084</v>
      </c>
      <c r="I17" s="14">
        <v>2680179600</v>
      </c>
      <c r="J17" s="14">
        <f t="shared" si="2"/>
        <v>686962627</v>
      </c>
      <c r="K17" s="14">
        <f>+'2000 PIT'!K16</f>
        <v>7812503</v>
      </c>
      <c r="L17" s="14">
        <v>2198301479</v>
      </c>
      <c r="M17" s="13">
        <v>-90335659</v>
      </c>
      <c r="N17" s="13">
        <v>443392075</v>
      </c>
      <c r="O17" s="13">
        <v>5672036</v>
      </c>
      <c r="P17" s="13">
        <v>1917408</v>
      </c>
      <c r="Q17" s="14">
        <f t="shared" si="3"/>
        <v>429907536</v>
      </c>
      <c r="R17" s="14">
        <f t="shared" si="4"/>
        <v>782392044</v>
      </c>
      <c r="S17" s="13">
        <v>1225784119</v>
      </c>
      <c r="T17" s="5"/>
      <c r="U17" s="14">
        <f t="shared" si="5"/>
        <v>12999</v>
      </c>
      <c r="V17" s="17">
        <f t="shared" si="6"/>
        <v>0.269674</v>
      </c>
      <c r="W17" s="17">
        <f t="shared" si="7"/>
        <v>12.485972793076083</v>
      </c>
      <c r="X17" s="17">
        <f t="shared" si="8"/>
        <v>8.151699752293508</v>
      </c>
      <c r="Y17" s="17">
        <f t="shared" si="9"/>
        <v>0.052279</v>
      </c>
      <c r="Z17" s="18">
        <f t="shared" si="10"/>
        <v>0.03667644752194954</v>
      </c>
      <c r="AA17" s="17">
        <f t="shared" si="11"/>
        <v>0.14943864649285565</v>
      </c>
      <c r="AB17" s="17">
        <f t="shared" si="12"/>
        <v>8.22333128024637</v>
      </c>
      <c r="AC17" s="17">
        <f t="shared" si="13"/>
        <v>2.9012513034256173</v>
      </c>
      <c r="AD17" s="14" t="s">
        <v>141</v>
      </c>
    </row>
    <row r="18" spans="1:30" ht="11.25">
      <c r="A18" s="16">
        <v>13000</v>
      </c>
      <c r="B18" s="16" t="s">
        <v>66</v>
      </c>
      <c r="C18" s="14">
        <v>13999</v>
      </c>
      <c r="D18" s="14">
        <v>250316</v>
      </c>
      <c r="E18" s="13">
        <v>51530</v>
      </c>
      <c r="F18" s="14">
        <f t="shared" si="0"/>
        <v>198786</v>
      </c>
      <c r="G18" s="14">
        <v>3384770493</v>
      </c>
      <c r="H18" s="14">
        <f t="shared" si="1"/>
        <v>13521.990176417008</v>
      </c>
      <c r="I18" s="14">
        <v>2633743642</v>
      </c>
      <c r="J18" s="14">
        <f t="shared" si="2"/>
        <v>751026851</v>
      </c>
      <c r="K18" s="14">
        <f>+'2000 PIT'!K17</f>
        <v>24105587</v>
      </c>
      <c r="L18" s="14">
        <v>2216882065</v>
      </c>
      <c r="M18" s="13">
        <v>-128101918</v>
      </c>
      <c r="N18" s="13">
        <v>458017567</v>
      </c>
      <c r="O18" s="13">
        <v>5635579</v>
      </c>
      <c r="P18" s="13">
        <v>3942536</v>
      </c>
      <c r="Q18" s="14">
        <f t="shared" si="3"/>
        <v>428276401</v>
      </c>
      <c r="R18" s="14">
        <f t="shared" si="4"/>
        <v>744340676</v>
      </c>
      <c r="S18" s="13">
        <v>1202358243</v>
      </c>
      <c r="T18" s="5"/>
      <c r="U18" s="14">
        <f t="shared" si="5"/>
        <v>13999</v>
      </c>
      <c r="V18" s="17">
        <f t="shared" si="6"/>
        <v>0.250316</v>
      </c>
      <c r="W18" s="17">
        <f t="shared" si="7"/>
        <v>13.52199017641701</v>
      </c>
      <c r="X18" s="17">
        <f t="shared" si="8"/>
        <v>8.856333854008534</v>
      </c>
      <c r="Y18" s="17">
        <f t="shared" si="9"/>
        <v>0.05153</v>
      </c>
      <c r="Z18" s="18">
        <f t="shared" si="10"/>
        <v>0.07650952843004075</v>
      </c>
      <c r="AA18" s="17">
        <f t="shared" si="11"/>
        <v>0.46779714729283917</v>
      </c>
      <c r="AB18" s="17">
        <f t="shared" si="12"/>
        <v>8.311205142635357</v>
      </c>
      <c r="AC18" s="17">
        <f t="shared" si="13"/>
        <v>2.97360406845747</v>
      </c>
      <c r="AD18" s="17"/>
    </row>
    <row r="19" spans="1:30" ht="11.25">
      <c r="A19" s="16">
        <v>14000</v>
      </c>
      <c r="B19" s="16" t="s">
        <v>66</v>
      </c>
      <c r="C19" s="14">
        <v>14999</v>
      </c>
      <c r="D19" s="14">
        <v>234397</v>
      </c>
      <c r="E19" s="13">
        <v>44737</v>
      </c>
      <c r="F19" s="14">
        <f t="shared" si="0"/>
        <v>189660</v>
      </c>
      <c r="G19" s="14">
        <v>3393928150</v>
      </c>
      <c r="H19" s="14">
        <f t="shared" si="1"/>
        <v>14479.400973561947</v>
      </c>
      <c r="I19" s="14">
        <v>2557223198</v>
      </c>
      <c r="J19" s="14">
        <f t="shared" si="2"/>
        <v>836704952</v>
      </c>
      <c r="K19" s="14">
        <f>+'2000 PIT'!K18</f>
        <v>8193540</v>
      </c>
      <c r="L19" s="14">
        <v>2279830339</v>
      </c>
      <c r="M19" s="13">
        <v>-101401184</v>
      </c>
      <c r="N19" s="13">
        <v>478482128</v>
      </c>
      <c r="O19" s="13">
        <v>8848983</v>
      </c>
      <c r="P19" s="13">
        <v>7276109</v>
      </c>
      <c r="Q19" s="14">
        <f t="shared" si="3"/>
        <v>461439605</v>
      </c>
      <c r="R19" s="14">
        <f t="shared" si="4"/>
        <v>718659475</v>
      </c>
      <c r="S19" s="13">
        <v>1197141603</v>
      </c>
      <c r="T19" s="5"/>
      <c r="U19" s="14">
        <f t="shared" si="5"/>
        <v>14999</v>
      </c>
      <c r="V19" s="17">
        <f t="shared" si="6"/>
        <v>0.234397</v>
      </c>
      <c r="W19" s="17">
        <f t="shared" si="7"/>
        <v>14.479400973561948</v>
      </c>
      <c r="X19" s="17">
        <f t="shared" si="8"/>
        <v>9.726363131780698</v>
      </c>
      <c r="Y19" s="17">
        <f t="shared" si="9"/>
        <v>0.044737</v>
      </c>
      <c r="Z19" s="18">
        <f t="shared" si="10"/>
        <v>0.1626418624404855</v>
      </c>
      <c r="AA19" s="17">
        <f t="shared" si="11"/>
        <v>0.18314907123857208</v>
      </c>
      <c r="AB19" s="17">
        <f t="shared" si="12"/>
        <v>10.314495942955496</v>
      </c>
      <c r="AC19" s="17">
        <f t="shared" si="13"/>
        <v>3.065992632158262</v>
      </c>
      <c r="AD19" s="17"/>
    </row>
    <row r="20" spans="1:30" ht="11.25">
      <c r="A20" s="16">
        <v>15000</v>
      </c>
      <c r="B20" s="16" t="s">
        <v>66</v>
      </c>
      <c r="C20" s="14">
        <v>15999</v>
      </c>
      <c r="D20" s="14">
        <v>262412</v>
      </c>
      <c r="E20" s="13">
        <v>59847</v>
      </c>
      <c r="F20" s="14">
        <f t="shared" si="0"/>
        <v>202565</v>
      </c>
      <c r="G20" s="14">
        <v>4064620261</v>
      </c>
      <c r="H20" s="14">
        <f t="shared" si="1"/>
        <v>15489.460318125695</v>
      </c>
      <c r="I20" s="14">
        <v>3099632242</v>
      </c>
      <c r="J20" s="14">
        <f t="shared" si="2"/>
        <v>964988019</v>
      </c>
      <c r="K20" s="14">
        <f>+'2000 PIT'!K19</f>
        <v>11504729</v>
      </c>
      <c r="L20" s="14">
        <v>2736575191</v>
      </c>
      <c r="M20" s="13">
        <v>-165895626</v>
      </c>
      <c r="N20" s="13">
        <v>585364234</v>
      </c>
      <c r="O20" s="13">
        <v>15630406</v>
      </c>
      <c r="P20" s="13">
        <v>5005670</v>
      </c>
      <c r="Q20" s="14">
        <f t="shared" si="3"/>
        <v>558229099</v>
      </c>
      <c r="R20" s="14">
        <f t="shared" si="4"/>
        <v>806206029</v>
      </c>
      <c r="S20" s="13">
        <v>1391570263</v>
      </c>
      <c r="T20" s="5"/>
      <c r="U20" s="14">
        <f t="shared" si="5"/>
        <v>15999</v>
      </c>
      <c r="V20" s="17">
        <f t="shared" si="6"/>
        <v>0.262412</v>
      </c>
      <c r="W20" s="17">
        <f t="shared" si="7"/>
        <v>15.489460318125696</v>
      </c>
      <c r="X20" s="17">
        <f t="shared" si="8"/>
        <v>10.428544392024756</v>
      </c>
      <c r="Y20" s="17">
        <f t="shared" si="9"/>
        <v>0.059847</v>
      </c>
      <c r="Z20" s="18">
        <f t="shared" si="10"/>
        <v>0.08364111818470434</v>
      </c>
      <c r="AA20" s="17">
        <f t="shared" si="11"/>
        <v>0.19223568432837068</v>
      </c>
      <c r="AB20" s="17">
        <f t="shared" si="12"/>
        <v>9.327603706117266</v>
      </c>
      <c r="AC20" s="17">
        <f t="shared" si="13"/>
        <v>3.072291011843971</v>
      </c>
      <c r="AD20" s="17"/>
    </row>
    <row r="21" spans="1:30" ht="11.25">
      <c r="A21" s="16">
        <v>16000</v>
      </c>
      <c r="B21" s="16" t="s">
        <v>66</v>
      </c>
      <c r="C21" s="14">
        <v>16999</v>
      </c>
      <c r="D21" s="14">
        <v>271175</v>
      </c>
      <c r="E21" s="13">
        <v>52193</v>
      </c>
      <c r="F21" s="14">
        <f t="shared" si="0"/>
        <v>218982</v>
      </c>
      <c r="G21" s="14">
        <v>4465571195</v>
      </c>
      <c r="H21" s="14">
        <f t="shared" si="1"/>
        <v>16467.48850373375</v>
      </c>
      <c r="I21" s="14">
        <v>3452252863</v>
      </c>
      <c r="J21" s="14">
        <f t="shared" si="2"/>
        <v>1013318332</v>
      </c>
      <c r="K21" s="14">
        <f>+'2000 PIT'!K20</f>
        <v>15457523</v>
      </c>
      <c r="L21" s="14">
        <v>3083512014</v>
      </c>
      <c r="M21" s="13">
        <v>-111192723</v>
      </c>
      <c r="N21" s="13">
        <v>532920314</v>
      </c>
      <c r="O21" s="13">
        <v>24852781</v>
      </c>
      <c r="P21" s="13">
        <v>4405831</v>
      </c>
      <c r="Q21" s="14">
        <f t="shared" si="3"/>
        <v>492610010</v>
      </c>
      <c r="R21" s="14">
        <f t="shared" si="4"/>
        <v>847864863</v>
      </c>
      <c r="S21" s="13">
        <v>1380785177</v>
      </c>
      <c r="T21" s="5"/>
      <c r="U21" s="14">
        <f t="shared" si="5"/>
        <v>16999</v>
      </c>
      <c r="V21" s="17">
        <f t="shared" si="6"/>
        <v>0.271175</v>
      </c>
      <c r="W21" s="17">
        <f t="shared" si="7"/>
        <v>16.46748850373375</v>
      </c>
      <c r="X21" s="17">
        <f t="shared" si="8"/>
        <v>11.37093026274546</v>
      </c>
      <c r="Y21" s="17">
        <f t="shared" si="9"/>
        <v>0.052193</v>
      </c>
      <c r="Z21" s="18">
        <f t="shared" si="10"/>
        <v>0.08441421263387809</v>
      </c>
      <c r="AA21" s="17">
        <f t="shared" si="11"/>
        <v>0.2961608453240856</v>
      </c>
      <c r="AB21" s="17">
        <f t="shared" si="12"/>
        <v>9.438239035886037</v>
      </c>
      <c r="AC21" s="17">
        <f t="shared" si="13"/>
        <v>3.1266335871669586</v>
      </c>
      <c r="AD21" s="17"/>
    </row>
    <row r="22" spans="1:30" ht="11.25">
      <c r="A22" s="16">
        <v>17000</v>
      </c>
      <c r="B22" s="16" t="s">
        <v>66</v>
      </c>
      <c r="C22" s="14">
        <v>17999</v>
      </c>
      <c r="D22" s="14">
        <v>228218</v>
      </c>
      <c r="E22" s="13">
        <v>42895</v>
      </c>
      <c r="F22" s="14">
        <f t="shared" si="0"/>
        <v>185323</v>
      </c>
      <c r="G22" s="14">
        <v>3997929168</v>
      </c>
      <c r="H22" s="14">
        <f t="shared" si="1"/>
        <v>17518.0273598051</v>
      </c>
      <c r="I22" s="14">
        <v>3082559509</v>
      </c>
      <c r="J22" s="14">
        <f t="shared" si="2"/>
        <v>915369659</v>
      </c>
      <c r="K22" s="14">
        <f>+'2000 PIT'!K21</f>
        <v>16920727</v>
      </c>
      <c r="L22" s="14">
        <v>2871948022</v>
      </c>
      <c r="M22" s="13">
        <v>-124098248</v>
      </c>
      <c r="N22" s="13">
        <v>417675012</v>
      </c>
      <c r="O22" s="13">
        <v>16494040</v>
      </c>
      <c r="P22" s="13">
        <v>3377968</v>
      </c>
      <c r="Q22" s="14">
        <f t="shared" si="3"/>
        <v>384260245</v>
      </c>
      <c r="R22" s="14">
        <f t="shared" si="4"/>
        <v>741204299</v>
      </c>
      <c r="S22" s="13">
        <v>1158879311</v>
      </c>
      <c r="T22" s="5"/>
      <c r="U22" s="14">
        <f t="shared" si="5"/>
        <v>17999</v>
      </c>
      <c r="V22" s="17">
        <f t="shared" si="6"/>
        <v>0.228218</v>
      </c>
      <c r="W22" s="17">
        <f t="shared" si="7"/>
        <v>17.5180273598051</v>
      </c>
      <c r="X22" s="17">
        <f t="shared" si="8"/>
        <v>12.584230963377122</v>
      </c>
      <c r="Y22" s="17">
        <f t="shared" si="9"/>
        <v>0.042895</v>
      </c>
      <c r="Z22" s="18">
        <f t="shared" si="10"/>
        <v>0.07874969110618953</v>
      </c>
      <c r="AA22" s="17">
        <f t="shared" si="11"/>
        <v>0.3944685161440727</v>
      </c>
      <c r="AB22" s="17">
        <f t="shared" si="12"/>
        <v>8.95815934258072</v>
      </c>
      <c r="AC22" s="17">
        <f t="shared" si="13"/>
        <v>3.2477907045018357</v>
      </c>
      <c r="AD22" s="17"/>
    </row>
    <row r="23" spans="1:30" ht="11.25">
      <c r="A23" s="16">
        <v>18000</v>
      </c>
      <c r="B23" s="16" t="s">
        <v>66</v>
      </c>
      <c r="C23" s="14">
        <v>18999</v>
      </c>
      <c r="D23" s="14">
        <v>229957</v>
      </c>
      <c r="E23" s="13">
        <v>37581</v>
      </c>
      <c r="F23" s="14">
        <f t="shared" si="0"/>
        <v>192376</v>
      </c>
      <c r="G23" s="14">
        <v>4243847377</v>
      </c>
      <c r="H23" s="14">
        <f t="shared" si="1"/>
        <v>18454.96061002709</v>
      </c>
      <c r="I23" s="14">
        <v>3256530986</v>
      </c>
      <c r="J23" s="14">
        <f t="shared" si="2"/>
        <v>987316391</v>
      </c>
      <c r="K23" s="14">
        <f>+'2000 PIT'!K22</f>
        <v>23267858</v>
      </c>
      <c r="L23" s="14">
        <v>3081649610</v>
      </c>
      <c r="M23" s="13">
        <v>-111419531</v>
      </c>
      <c r="N23" s="13">
        <v>411057613</v>
      </c>
      <c r="O23" s="13">
        <v>6960063</v>
      </c>
      <c r="P23" s="13">
        <v>2163805</v>
      </c>
      <c r="Q23" s="14">
        <f t="shared" si="3"/>
        <v>380829692</v>
      </c>
      <c r="R23" s="14">
        <f t="shared" si="4"/>
        <v>750392904</v>
      </c>
      <c r="S23" s="13">
        <v>1161450517</v>
      </c>
      <c r="T23" s="5"/>
      <c r="U23" s="14">
        <f t="shared" si="5"/>
        <v>18999</v>
      </c>
      <c r="V23" s="17">
        <f aca="true" t="shared" si="14" ref="V23:V61">+D23/1000000</f>
        <v>0.229957</v>
      </c>
      <c r="W23" s="17">
        <f t="shared" si="7"/>
        <v>18.45496061002709</v>
      </c>
      <c r="X23" s="17">
        <f t="shared" si="8"/>
        <v>13.40098196619368</v>
      </c>
      <c r="Y23" s="17">
        <f t="shared" si="9"/>
        <v>0.037581</v>
      </c>
      <c r="Z23" s="18">
        <f t="shared" si="10"/>
        <v>0.05757710013038503</v>
      </c>
      <c r="AA23" s="17">
        <f t="shared" si="11"/>
        <v>0.6191388733668608</v>
      </c>
      <c r="AB23" s="17">
        <f t="shared" si="12"/>
        <v>10.133569942258054</v>
      </c>
      <c r="AC23" s="17">
        <f t="shared" si="13"/>
        <v>3.263187917741143</v>
      </c>
      <c r="AD23" s="17"/>
    </row>
    <row r="24" spans="1:30" ht="11.25">
      <c r="A24" s="16">
        <v>19000</v>
      </c>
      <c r="B24" s="16" t="s">
        <v>66</v>
      </c>
      <c r="C24" s="14">
        <v>19999</v>
      </c>
      <c r="D24" s="14">
        <v>210849</v>
      </c>
      <c r="E24" s="13">
        <v>35699</v>
      </c>
      <c r="F24" s="14">
        <f t="shared" si="0"/>
        <v>175150</v>
      </c>
      <c r="G24" s="14">
        <v>4106294599</v>
      </c>
      <c r="H24" s="14">
        <f t="shared" si="1"/>
        <v>19475.048963950503</v>
      </c>
      <c r="I24" s="14">
        <v>3111961663</v>
      </c>
      <c r="J24" s="14">
        <f t="shared" si="2"/>
        <v>994332936</v>
      </c>
      <c r="K24" s="14">
        <f>+'2000 PIT'!K23</f>
        <v>23368060</v>
      </c>
      <c r="L24" s="14">
        <v>3061452580</v>
      </c>
      <c r="M24" s="13">
        <v>-122161387</v>
      </c>
      <c r="N24" s="13">
        <v>346983354</v>
      </c>
      <c r="O24" s="13">
        <v>13203025</v>
      </c>
      <c r="P24" s="13">
        <v>6370755</v>
      </c>
      <c r="Q24" s="14">
        <f t="shared" si="3"/>
        <v>310412269</v>
      </c>
      <c r="R24" s="14">
        <f t="shared" si="4"/>
        <v>700672487</v>
      </c>
      <c r="S24" s="13">
        <v>1047655841</v>
      </c>
      <c r="T24" s="5"/>
      <c r="U24" s="14">
        <f t="shared" si="5"/>
        <v>19999</v>
      </c>
      <c r="V24" s="17">
        <f t="shared" si="14"/>
        <v>0.210849</v>
      </c>
      <c r="W24" s="17">
        <f t="shared" si="7"/>
        <v>19.475048963950503</v>
      </c>
      <c r="X24" s="17">
        <f t="shared" si="8"/>
        <v>14.51964476947958</v>
      </c>
      <c r="Y24" s="17">
        <f t="shared" si="9"/>
        <v>0.035699</v>
      </c>
      <c r="Z24" s="18">
        <f t="shared" si="10"/>
        <v>0.1784575198184823</v>
      </c>
      <c r="AA24" s="17">
        <f t="shared" si="11"/>
        <v>0.654585842740693</v>
      </c>
      <c r="AB24" s="17">
        <f t="shared" si="12"/>
        <v>8.69526510546514</v>
      </c>
      <c r="AC24" s="17">
        <f t="shared" si="13"/>
        <v>3.323100830452124</v>
      </c>
      <c r="AD24" s="17"/>
    </row>
    <row r="25" spans="1:30" ht="11.25">
      <c r="A25" s="16">
        <v>20000</v>
      </c>
      <c r="B25" s="16" t="s">
        <v>66</v>
      </c>
      <c r="C25" s="14">
        <v>20999</v>
      </c>
      <c r="D25" s="14">
        <v>218385</v>
      </c>
      <c r="E25" s="13">
        <v>55932</v>
      </c>
      <c r="F25" s="14">
        <f t="shared" si="0"/>
        <v>162453</v>
      </c>
      <c r="G25" s="14">
        <v>4472535225</v>
      </c>
      <c r="H25" s="14">
        <f t="shared" si="1"/>
        <v>20480.04773679511</v>
      </c>
      <c r="I25" s="14">
        <v>3544581328</v>
      </c>
      <c r="J25" s="14">
        <f t="shared" si="2"/>
        <v>927953897</v>
      </c>
      <c r="K25" s="14">
        <f>+'2000 PIT'!K24</f>
        <v>22972305</v>
      </c>
      <c r="L25" s="14">
        <v>3259521292</v>
      </c>
      <c r="M25" s="13">
        <v>-121358527</v>
      </c>
      <c r="N25" s="13">
        <v>577731253</v>
      </c>
      <c r="O25" s="13">
        <v>19114954</v>
      </c>
      <c r="P25" s="13">
        <v>4222861</v>
      </c>
      <c r="Q25" s="14">
        <f t="shared" si="3"/>
        <v>535643994</v>
      </c>
      <c r="R25" s="14">
        <f t="shared" si="4"/>
        <v>658090663</v>
      </c>
      <c r="S25" s="13">
        <v>1235821916</v>
      </c>
      <c r="T25" s="5"/>
      <c r="U25" s="14">
        <f t="shared" si="5"/>
        <v>20999</v>
      </c>
      <c r="V25" s="17">
        <f t="shared" si="14"/>
        <v>0.218385</v>
      </c>
      <c r="W25" s="17">
        <f t="shared" si="7"/>
        <v>20.480047736795107</v>
      </c>
      <c r="X25" s="17">
        <f t="shared" si="8"/>
        <v>14.925573148338943</v>
      </c>
      <c r="Y25" s="17">
        <f t="shared" si="9"/>
        <v>0.055932</v>
      </c>
      <c r="Z25" s="18">
        <f t="shared" si="10"/>
        <v>0.07549991060573552</v>
      </c>
      <c r="AA25" s="17">
        <f t="shared" si="11"/>
        <v>0.4107184617034971</v>
      </c>
      <c r="AB25" s="17">
        <f t="shared" si="12"/>
        <v>9.576700171636986</v>
      </c>
      <c r="AC25" s="17">
        <f t="shared" si="13"/>
        <v>3.013442603658676</v>
      </c>
      <c r="AD25" s="17"/>
    </row>
    <row r="26" spans="1:30" ht="11.25">
      <c r="A26" s="16">
        <v>21000</v>
      </c>
      <c r="B26" s="16" t="s">
        <v>66</v>
      </c>
      <c r="C26" s="14">
        <v>21999</v>
      </c>
      <c r="D26" s="14">
        <v>209031</v>
      </c>
      <c r="E26" s="13">
        <v>51919</v>
      </c>
      <c r="F26" s="14">
        <f t="shared" si="0"/>
        <v>157112</v>
      </c>
      <c r="G26" s="14">
        <v>4491060122</v>
      </c>
      <c r="H26" s="14">
        <f t="shared" si="1"/>
        <v>21485.13915160909</v>
      </c>
      <c r="I26" s="14">
        <v>3434427498</v>
      </c>
      <c r="J26" s="14">
        <f t="shared" si="2"/>
        <v>1056632624</v>
      </c>
      <c r="K26" s="14">
        <f>+'2000 PIT'!K25</f>
        <v>28583429</v>
      </c>
      <c r="L26" s="14">
        <v>3334431578</v>
      </c>
      <c r="M26" s="13">
        <v>-111389932</v>
      </c>
      <c r="N26" s="13">
        <v>567180787</v>
      </c>
      <c r="O26" s="13">
        <v>20386765</v>
      </c>
      <c r="P26" s="13">
        <v>3781636</v>
      </c>
      <c r="Q26" s="14">
        <f>+N26-O26-K26</f>
        <v>518210593</v>
      </c>
      <c r="R26" s="14">
        <f t="shared" si="4"/>
        <v>632981177</v>
      </c>
      <c r="S26" s="13">
        <v>1200161964</v>
      </c>
      <c r="T26" s="5"/>
      <c r="U26" s="14">
        <f t="shared" si="5"/>
        <v>21999</v>
      </c>
      <c r="V26" s="17">
        <f t="shared" si="14"/>
        <v>0.209031</v>
      </c>
      <c r="W26" s="17">
        <f t="shared" si="7"/>
        <v>21.485139151609093</v>
      </c>
      <c r="X26" s="17">
        <f t="shared" si="8"/>
        <v>15.951852012380938</v>
      </c>
      <c r="Y26" s="17">
        <f t="shared" si="9"/>
        <v>0.051919</v>
      </c>
      <c r="Z26" s="18">
        <f t="shared" si="10"/>
        <v>0.07283722721932241</v>
      </c>
      <c r="AA26" s="17">
        <f t="shared" si="11"/>
        <v>0.550538897128219</v>
      </c>
      <c r="AB26" s="17">
        <f t="shared" si="12"/>
        <v>9.981135865482772</v>
      </c>
      <c r="AC26" s="17">
        <f t="shared" si="13"/>
        <v>3.028168917528979</v>
      </c>
      <c r="AD26" s="17"/>
    </row>
    <row r="27" spans="1:30" ht="11.25">
      <c r="A27" s="16">
        <v>22000</v>
      </c>
      <c r="B27" s="16" t="s">
        <v>66</v>
      </c>
      <c r="C27" s="14">
        <v>22999</v>
      </c>
      <c r="D27" s="14">
        <v>196602</v>
      </c>
      <c r="E27" s="13">
        <v>53714</v>
      </c>
      <c r="F27" s="14">
        <f t="shared" si="0"/>
        <v>142888</v>
      </c>
      <c r="G27" s="14">
        <v>4421997087</v>
      </c>
      <c r="H27" s="14">
        <f t="shared" si="1"/>
        <v>22492.12666707358</v>
      </c>
      <c r="I27" s="14">
        <v>3635911624</v>
      </c>
      <c r="J27" s="14">
        <f t="shared" si="2"/>
        <v>786085463</v>
      </c>
      <c r="K27" s="14">
        <f>+'2000 PIT'!K26</f>
        <v>29685628</v>
      </c>
      <c r="L27" s="14">
        <v>3312182386</v>
      </c>
      <c r="M27" s="13">
        <v>-137840512</v>
      </c>
      <c r="N27" s="13">
        <v>554282387</v>
      </c>
      <c r="O27" s="13">
        <v>19459613</v>
      </c>
      <c r="P27" s="13">
        <v>4706901</v>
      </c>
      <c r="Q27" s="14">
        <f t="shared" si="3"/>
        <v>505137146</v>
      </c>
      <c r="R27" s="14">
        <f t="shared" si="4"/>
        <v>571910393</v>
      </c>
      <c r="S27" s="13">
        <v>1126192780</v>
      </c>
      <c r="T27" s="5"/>
      <c r="U27" s="14">
        <f t="shared" si="5"/>
        <v>22999</v>
      </c>
      <c r="V27" s="17">
        <f t="shared" si="14"/>
        <v>0.196602</v>
      </c>
      <c r="W27" s="17">
        <f t="shared" si="7"/>
        <v>22.49212666707358</v>
      </c>
      <c r="X27" s="17">
        <f t="shared" si="8"/>
        <v>16.847144922228665</v>
      </c>
      <c r="Y27" s="17">
        <f t="shared" si="9"/>
        <v>0.053714</v>
      </c>
      <c r="Z27" s="18">
        <f t="shared" si="10"/>
        <v>0.08762894217522435</v>
      </c>
      <c r="AA27" s="17">
        <f t="shared" si="11"/>
        <v>0.552660907770786</v>
      </c>
      <c r="AB27" s="17">
        <f t="shared" si="12"/>
        <v>9.40419901701605</v>
      </c>
      <c r="AC27" s="17">
        <f t="shared" si="13"/>
        <v>2.9089754580319633</v>
      </c>
      <c r="AD27" s="17"/>
    </row>
    <row r="28" spans="1:30" ht="11.25">
      <c r="A28" s="16">
        <v>23000</v>
      </c>
      <c r="B28" s="16" t="s">
        <v>66</v>
      </c>
      <c r="C28" s="14">
        <v>23999</v>
      </c>
      <c r="D28" s="14">
        <v>201010</v>
      </c>
      <c r="E28" s="13">
        <v>50822</v>
      </c>
      <c r="F28" s="14">
        <f t="shared" si="0"/>
        <v>150188</v>
      </c>
      <c r="G28" s="14">
        <v>4726416088</v>
      </c>
      <c r="H28" s="14">
        <f t="shared" si="1"/>
        <v>23513.338082682454</v>
      </c>
      <c r="I28" s="14">
        <v>3543464886</v>
      </c>
      <c r="J28" s="14">
        <f t="shared" si="2"/>
        <v>1182951202</v>
      </c>
      <c r="K28" s="14">
        <f>+'2000 PIT'!K27</f>
        <v>36464692</v>
      </c>
      <c r="L28" s="14">
        <v>3589145513</v>
      </c>
      <c r="M28" s="13">
        <v>-113698824</v>
      </c>
      <c r="N28" s="13">
        <v>565500568</v>
      </c>
      <c r="O28" s="13">
        <v>20773047</v>
      </c>
      <c r="P28" s="13">
        <v>7917492</v>
      </c>
      <c r="Q28" s="14">
        <f t="shared" si="3"/>
        <v>508262829</v>
      </c>
      <c r="R28" s="14">
        <f t="shared" si="4"/>
        <v>584912253</v>
      </c>
      <c r="S28" s="13">
        <v>1150412821</v>
      </c>
      <c r="T28" s="5"/>
      <c r="U28" s="14">
        <f aca="true" t="shared" si="15" ref="U28:U61">+C28</f>
        <v>23999</v>
      </c>
      <c r="V28" s="17">
        <f t="shared" si="14"/>
        <v>0.20101</v>
      </c>
      <c r="W28" s="17">
        <f t="shared" si="7"/>
        <v>23.513338082682452</v>
      </c>
      <c r="X28" s="17">
        <f t="shared" si="8"/>
        <v>17.855557002139196</v>
      </c>
      <c r="Y28" s="17">
        <f t="shared" si="9"/>
        <v>0.050822</v>
      </c>
      <c r="Z28" s="18">
        <f t="shared" si="10"/>
        <v>0.15578867419621423</v>
      </c>
      <c r="AA28" s="17">
        <f t="shared" si="11"/>
        <v>0.717498170083822</v>
      </c>
      <c r="AB28" s="17">
        <f t="shared" si="12"/>
        <v>10.000842725591278</v>
      </c>
      <c r="AC28" s="17">
        <f t="shared" si="13"/>
        <v>2.909866439480623</v>
      </c>
      <c r="AD28" s="17"/>
    </row>
    <row r="29" spans="1:30" ht="11.25">
      <c r="A29" s="16">
        <v>24000</v>
      </c>
      <c r="B29" s="16" t="s">
        <v>66</v>
      </c>
      <c r="C29" s="14">
        <v>24999</v>
      </c>
      <c r="D29" s="14">
        <v>190842</v>
      </c>
      <c r="E29" s="13">
        <v>60065</v>
      </c>
      <c r="F29" s="14">
        <f t="shared" si="0"/>
        <v>130777</v>
      </c>
      <c r="G29" s="14">
        <v>4674037177</v>
      </c>
      <c r="H29" s="14">
        <f t="shared" si="1"/>
        <v>24491.658948239907</v>
      </c>
      <c r="I29" s="14">
        <v>3655736842</v>
      </c>
      <c r="J29" s="14">
        <f t="shared" si="2"/>
        <v>1018300335</v>
      </c>
      <c r="K29" s="14">
        <f>+'2000 PIT'!K28</f>
        <v>35912921</v>
      </c>
      <c r="L29" s="14">
        <v>3475257081</v>
      </c>
      <c r="M29" s="13">
        <v>-155052416</v>
      </c>
      <c r="N29" s="13">
        <v>728524175</v>
      </c>
      <c r="O29" s="13">
        <v>25944998</v>
      </c>
      <c r="P29" s="13">
        <v>6801105</v>
      </c>
      <c r="Q29" s="14">
        <f t="shared" si="3"/>
        <v>666666256</v>
      </c>
      <c r="R29" s="14">
        <f t="shared" si="4"/>
        <v>498160639</v>
      </c>
      <c r="S29" s="13">
        <v>1226684814</v>
      </c>
      <c r="T29" s="5"/>
      <c r="U29" s="14">
        <f t="shared" si="15"/>
        <v>24999</v>
      </c>
      <c r="V29" s="17">
        <f t="shared" si="14"/>
        <v>0.190842</v>
      </c>
      <c r="W29" s="17">
        <f t="shared" si="7"/>
        <v>24.491658948239902</v>
      </c>
      <c r="X29" s="17">
        <f t="shared" si="8"/>
        <v>18.210127126104314</v>
      </c>
      <c r="Y29" s="17">
        <f t="shared" si="9"/>
        <v>0.060065</v>
      </c>
      <c r="Z29" s="18">
        <f t="shared" si="10"/>
        <v>0.11322908515774577</v>
      </c>
      <c r="AA29" s="17">
        <f t="shared" si="11"/>
        <v>0.5979009572962624</v>
      </c>
      <c r="AB29" s="17">
        <f t="shared" si="12"/>
        <v>11.099080263048364</v>
      </c>
      <c r="AC29" s="17">
        <f t="shared" si="13"/>
        <v>2.610330215570996</v>
      </c>
      <c r="AD29" s="17"/>
    </row>
    <row r="30" spans="1:30" ht="11.25">
      <c r="A30" s="16">
        <v>25000</v>
      </c>
      <c r="B30" s="16" t="s">
        <v>66</v>
      </c>
      <c r="C30" s="14">
        <v>25999</v>
      </c>
      <c r="D30" s="14">
        <v>207478</v>
      </c>
      <c r="E30" s="13">
        <v>54639</v>
      </c>
      <c r="F30" s="14">
        <f t="shared" si="0"/>
        <v>152839</v>
      </c>
      <c r="G30" s="14">
        <v>5292949495</v>
      </c>
      <c r="H30" s="14">
        <f t="shared" si="1"/>
        <v>25510.8951069511</v>
      </c>
      <c r="I30" s="14">
        <v>4520337702</v>
      </c>
      <c r="J30" s="14">
        <f t="shared" si="2"/>
        <v>772611793</v>
      </c>
      <c r="K30" s="14">
        <f>+'2000 PIT'!K29</f>
        <v>44724204</v>
      </c>
      <c r="L30" s="14">
        <v>4113791232</v>
      </c>
      <c r="M30" s="13">
        <v>-151567960</v>
      </c>
      <c r="N30" s="13">
        <v>597759602</v>
      </c>
      <c r="O30" s="13">
        <v>28917834</v>
      </c>
      <c r="P30" s="13">
        <v>7686048</v>
      </c>
      <c r="Q30" s="14">
        <f t="shared" si="3"/>
        <v>524117564</v>
      </c>
      <c r="R30" s="14">
        <f t="shared" si="4"/>
        <v>587671657</v>
      </c>
      <c r="S30" s="13">
        <v>1185431259</v>
      </c>
      <c r="T30" s="5"/>
      <c r="U30" s="14">
        <f t="shared" si="15"/>
        <v>25999</v>
      </c>
      <c r="V30" s="17">
        <f t="shared" si="14"/>
        <v>0.207478</v>
      </c>
      <c r="W30" s="17">
        <f t="shared" si="7"/>
        <v>25.5108951069511</v>
      </c>
      <c r="X30" s="17">
        <f t="shared" si="8"/>
        <v>19.82760211685094</v>
      </c>
      <c r="Y30" s="17">
        <f t="shared" si="9"/>
        <v>0.054639</v>
      </c>
      <c r="Z30" s="18">
        <f t="shared" si="10"/>
        <v>0.14066963158183715</v>
      </c>
      <c r="AA30" s="17">
        <f t="shared" si="11"/>
        <v>0.8185399439960467</v>
      </c>
      <c r="AB30" s="17">
        <f t="shared" si="12"/>
        <v>9.592371090246893</v>
      </c>
      <c r="AC30" s="17">
        <f t="shared" si="13"/>
        <v>2.832452872111742</v>
      </c>
      <c r="AD30" s="17"/>
    </row>
    <row r="31" spans="1:30" ht="11.25">
      <c r="A31" s="16">
        <v>26000</v>
      </c>
      <c r="B31" s="16" t="s">
        <v>66</v>
      </c>
      <c r="C31" s="14">
        <v>26999</v>
      </c>
      <c r="D31" s="14">
        <v>167006</v>
      </c>
      <c r="E31" s="13">
        <v>49360</v>
      </c>
      <c r="F31" s="14">
        <f t="shared" si="0"/>
        <v>117646</v>
      </c>
      <c r="G31" s="14">
        <v>4426897044</v>
      </c>
      <c r="H31" s="14">
        <f t="shared" si="1"/>
        <v>26507.413170784283</v>
      </c>
      <c r="I31" s="14">
        <v>3454658631</v>
      </c>
      <c r="J31" s="14">
        <f t="shared" si="2"/>
        <v>972238413</v>
      </c>
      <c r="K31" s="14">
        <f>+'2000 PIT'!K30</f>
        <v>46301686</v>
      </c>
      <c r="L31" s="14">
        <v>3395878017</v>
      </c>
      <c r="M31" s="13">
        <v>-183222803</v>
      </c>
      <c r="N31" s="13">
        <v>592807159</v>
      </c>
      <c r="O31" s="13">
        <v>35853930</v>
      </c>
      <c r="P31" s="13">
        <v>6679059</v>
      </c>
      <c r="Q31" s="14">
        <f t="shared" si="3"/>
        <v>510651543</v>
      </c>
      <c r="R31" s="14">
        <f t="shared" si="4"/>
        <v>469411353</v>
      </c>
      <c r="S31" s="13">
        <v>1062218512</v>
      </c>
      <c r="T31" s="5"/>
      <c r="U31" s="14">
        <f t="shared" si="15"/>
        <v>26999</v>
      </c>
      <c r="V31" s="17">
        <f t="shared" si="14"/>
        <v>0.167006</v>
      </c>
      <c r="W31" s="17">
        <f t="shared" si="7"/>
        <v>26.507413170784286</v>
      </c>
      <c r="X31" s="17">
        <f t="shared" si="8"/>
        <v>20.33386834604745</v>
      </c>
      <c r="Y31" s="17">
        <f t="shared" si="9"/>
        <v>0.04936</v>
      </c>
      <c r="Z31" s="18">
        <f t="shared" si="10"/>
        <v>0.13531318881685575</v>
      </c>
      <c r="AA31" s="17">
        <f t="shared" si="11"/>
        <v>0.9380406401944895</v>
      </c>
      <c r="AB31" s="17">
        <f t="shared" si="12"/>
        <v>10.345452653970828</v>
      </c>
      <c r="AC31" s="17">
        <f t="shared" si="13"/>
        <v>2.8107454402835828</v>
      </c>
      <c r="AD31" s="17"/>
    </row>
    <row r="32" spans="1:30" ht="11.25">
      <c r="A32" s="16">
        <v>27000</v>
      </c>
      <c r="B32" s="16" t="s">
        <v>66</v>
      </c>
      <c r="C32" s="14">
        <v>27999</v>
      </c>
      <c r="D32" s="14">
        <v>161155</v>
      </c>
      <c r="E32" s="13">
        <v>53223</v>
      </c>
      <c r="F32" s="14">
        <f t="shared" si="0"/>
        <v>107932</v>
      </c>
      <c r="G32" s="14">
        <v>4427750470</v>
      </c>
      <c r="H32" s="14">
        <f t="shared" si="1"/>
        <v>27475.104526697898</v>
      </c>
      <c r="I32" s="14">
        <v>3625898043</v>
      </c>
      <c r="J32" s="14">
        <f t="shared" si="2"/>
        <v>801852427</v>
      </c>
      <c r="K32" s="14">
        <f>+'2000 PIT'!K31</f>
        <v>45054317</v>
      </c>
      <c r="L32" s="14">
        <v>3424179884</v>
      </c>
      <c r="M32" s="13">
        <v>-168188601</v>
      </c>
      <c r="N32" s="13">
        <v>619496449</v>
      </c>
      <c r="O32" s="13">
        <v>30823262</v>
      </c>
      <c r="P32" s="13">
        <v>6067731</v>
      </c>
      <c r="Q32" s="14">
        <f t="shared" si="3"/>
        <v>543618870</v>
      </c>
      <c r="R32" s="14">
        <f t="shared" si="4"/>
        <v>406157181</v>
      </c>
      <c r="S32" s="13">
        <v>1025653630</v>
      </c>
      <c r="T32" s="5"/>
      <c r="U32" s="14">
        <f t="shared" si="15"/>
        <v>27999</v>
      </c>
      <c r="V32" s="17">
        <f t="shared" si="14"/>
        <v>0.161155</v>
      </c>
      <c r="W32" s="17">
        <f t="shared" si="7"/>
        <v>27.4751045266979</v>
      </c>
      <c r="X32" s="17">
        <f t="shared" si="8"/>
        <v>21.247742136452484</v>
      </c>
      <c r="Y32" s="17">
        <f t="shared" si="9"/>
        <v>0.053223</v>
      </c>
      <c r="Z32" s="18">
        <f t="shared" si="10"/>
        <v>0.11400580576066738</v>
      </c>
      <c r="AA32" s="17">
        <f t="shared" si="11"/>
        <v>0.8465196813407738</v>
      </c>
      <c r="AB32" s="17">
        <f t="shared" si="12"/>
        <v>10.213983991883207</v>
      </c>
      <c r="AC32" s="17">
        <f t="shared" si="13"/>
        <v>2.5202890447085102</v>
      </c>
      <c r="AD32" s="17"/>
    </row>
    <row r="33" spans="1:30" ht="11.25">
      <c r="A33" s="16">
        <v>28000</v>
      </c>
      <c r="B33" s="16" t="s">
        <v>66</v>
      </c>
      <c r="C33" s="14">
        <v>28999</v>
      </c>
      <c r="D33" s="14">
        <v>182806</v>
      </c>
      <c r="E33" s="13">
        <v>64362</v>
      </c>
      <c r="F33" s="14">
        <f t="shared" si="0"/>
        <v>118444</v>
      </c>
      <c r="G33" s="14">
        <v>5209844603</v>
      </c>
      <c r="H33" s="14">
        <f t="shared" si="1"/>
        <v>28499.30857302277</v>
      </c>
      <c r="I33" s="14">
        <v>4062228304</v>
      </c>
      <c r="J33" s="14">
        <f t="shared" si="2"/>
        <v>1147616299</v>
      </c>
      <c r="K33" s="14">
        <f>+'2000 PIT'!K32</f>
        <v>55487527</v>
      </c>
      <c r="L33" s="14">
        <v>3989469690</v>
      </c>
      <c r="M33" s="13">
        <v>-195416666</v>
      </c>
      <c r="N33" s="13">
        <v>773663075</v>
      </c>
      <c r="O33" s="13">
        <v>39375544</v>
      </c>
      <c r="P33" s="13">
        <v>7115068</v>
      </c>
      <c r="Q33" s="14">
        <f t="shared" si="3"/>
        <v>678800004</v>
      </c>
      <c r="R33" s="14">
        <f t="shared" si="4"/>
        <v>459132698</v>
      </c>
      <c r="S33" s="13">
        <v>1232795773</v>
      </c>
      <c r="T33" s="5"/>
      <c r="U33" s="14">
        <f t="shared" si="15"/>
        <v>28999</v>
      </c>
      <c r="V33" s="17">
        <f t="shared" si="14"/>
        <v>0.182806</v>
      </c>
      <c r="W33" s="17">
        <f t="shared" si="7"/>
        <v>28.499308573022766</v>
      </c>
      <c r="X33" s="17">
        <f t="shared" si="8"/>
        <v>21.82351613185563</v>
      </c>
      <c r="Y33" s="17">
        <f t="shared" si="9"/>
        <v>0.064362</v>
      </c>
      <c r="Z33" s="18">
        <f t="shared" si="10"/>
        <v>0.11054765234144372</v>
      </c>
      <c r="AA33" s="17">
        <f t="shared" si="11"/>
        <v>0.862116264255306</v>
      </c>
      <c r="AB33" s="17">
        <f t="shared" si="12"/>
        <v>10.546595879556259</v>
      </c>
      <c r="AC33" s="17">
        <f t="shared" si="13"/>
        <v>2.5115844009496406</v>
      </c>
      <c r="AD33" s="17"/>
    </row>
    <row r="34" spans="1:30" ht="11.25">
      <c r="A34" s="16">
        <v>29000</v>
      </c>
      <c r="B34" s="16" t="s">
        <v>66</v>
      </c>
      <c r="C34" s="14">
        <v>29999</v>
      </c>
      <c r="D34" s="14">
        <v>179010</v>
      </c>
      <c r="E34" s="13">
        <v>64707</v>
      </c>
      <c r="F34" s="14">
        <f t="shared" si="0"/>
        <v>114303</v>
      </c>
      <c r="G34" s="14">
        <v>5274775919</v>
      </c>
      <c r="H34" s="14">
        <f t="shared" si="1"/>
        <v>29466.375727612984</v>
      </c>
      <c r="I34" s="14">
        <v>4001123004</v>
      </c>
      <c r="J34" s="14">
        <f t="shared" si="2"/>
        <v>1273652915</v>
      </c>
      <c r="K34" s="14">
        <f>+'2000 PIT'!K33</f>
        <v>63551392</v>
      </c>
      <c r="L34" s="14">
        <v>4078310135</v>
      </c>
      <c r="M34" s="13">
        <v>-184830264</v>
      </c>
      <c r="N34" s="13">
        <v>806177386</v>
      </c>
      <c r="O34" s="13">
        <v>54332449</v>
      </c>
      <c r="P34" s="13">
        <v>6583688</v>
      </c>
      <c r="Q34" s="14">
        <f t="shared" si="3"/>
        <v>688293545</v>
      </c>
      <c r="R34" s="14">
        <f t="shared" si="4"/>
        <v>404134651</v>
      </c>
      <c r="S34" s="13">
        <v>1210312037</v>
      </c>
      <c r="T34" s="5"/>
      <c r="U34" s="14">
        <f t="shared" si="15"/>
        <v>29999</v>
      </c>
      <c r="V34" s="17">
        <f t="shared" si="14"/>
        <v>0.17901</v>
      </c>
      <c r="W34" s="17">
        <f t="shared" si="7"/>
        <v>29.46637572761298</v>
      </c>
      <c r="X34" s="17">
        <f t="shared" si="8"/>
        <v>22.782582732808223</v>
      </c>
      <c r="Y34" s="17">
        <f t="shared" si="9"/>
        <v>0.064707</v>
      </c>
      <c r="Z34" s="18">
        <f t="shared" si="10"/>
        <v>0.10174614802107963</v>
      </c>
      <c r="AA34" s="17">
        <f t="shared" si="11"/>
        <v>0.982140912111518</v>
      </c>
      <c r="AB34" s="17">
        <f t="shared" si="12"/>
        <v>10.637080145888389</v>
      </c>
      <c r="AC34" s="17">
        <f t="shared" si="13"/>
        <v>2.257609357019161</v>
      </c>
      <c r="AD34" s="17"/>
    </row>
    <row r="35" spans="1:30" ht="11.25">
      <c r="A35" s="16">
        <v>30000</v>
      </c>
      <c r="B35" s="16" t="s">
        <v>66</v>
      </c>
      <c r="C35" s="14">
        <v>30999</v>
      </c>
      <c r="D35" s="14">
        <v>169988</v>
      </c>
      <c r="E35" s="13">
        <v>62824</v>
      </c>
      <c r="F35" s="14">
        <f t="shared" si="0"/>
        <v>107164</v>
      </c>
      <c r="G35" s="14">
        <v>5184526464</v>
      </c>
      <c r="H35" s="14">
        <f t="shared" si="1"/>
        <v>30499.367390639338</v>
      </c>
      <c r="I35" s="14">
        <v>4195599120</v>
      </c>
      <c r="J35" s="14">
        <f t="shared" si="2"/>
        <v>988927344</v>
      </c>
      <c r="K35" s="14">
        <f>+'2000 PIT'!K34</f>
        <v>65385366</v>
      </c>
      <c r="L35" s="14">
        <v>4070311663</v>
      </c>
      <c r="M35" s="13">
        <v>-195955668</v>
      </c>
      <c r="N35" s="13">
        <v>750969098</v>
      </c>
      <c r="O35" s="13">
        <v>63044695</v>
      </c>
      <c r="P35" s="13">
        <v>6872650</v>
      </c>
      <c r="Q35" s="14">
        <f t="shared" si="3"/>
        <v>622539037</v>
      </c>
      <c r="R35" s="14">
        <f t="shared" si="4"/>
        <v>381121906</v>
      </c>
      <c r="S35" s="13">
        <v>1132091004</v>
      </c>
      <c r="T35" s="5"/>
      <c r="U35" s="14">
        <f t="shared" si="15"/>
        <v>30999</v>
      </c>
      <c r="V35" s="17">
        <f t="shared" si="14"/>
        <v>0.169988</v>
      </c>
      <c r="W35" s="17">
        <f t="shared" si="7"/>
        <v>30.49936739063934</v>
      </c>
      <c r="X35" s="17">
        <f t="shared" si="8"/>
        <v>23.94469999647034</v>
      </c>
      <c r="Y35" s="17">
        <f t="shared" si="9"/>
        <v>0.062824</v>
      </c>
      <c r="Z35" s="18">
        <f t="shared" si="10"/>
        <v>0.10939529479179931</v>
      </c>
      <c r="AA35" s="17">
        <f t="shared" si="11"/>
        <v>1.0407705017190882</v>
      </c>
      <c r="AB35" s="17">
        <f t="shared" si="12"/>
        <v>9.909255014007385</v>
      </c>
      <c r="AC35" s="17">
        <f t="shared" si="13"/>
        <v>2.2420518271878014</v>
      </c>
      <c r="AD35" s="17"/>
    </row>
    <row r="36" spans="1:30" ht="11.25">
      <c r="A36" s="16">
        <v>31000</v>
      </c>
      <c r="B36" s="16" t="s">
        <v>66</v>
      </c>
      <c r="C36" s="14">
        <v>31999</v>
      </c>
      <c r="D36" s="14">
        <v>166115</v>
      </c>
      <c r="E36" s="13">
        <v>54327</v>
      </c>
      <c r="F36" s="14">
        <f t="shared" si="0"/>
        <v>111788</v>
      </c>
      <c r="G36" s="14">
        <v>5233588800</v>
      </c>
      <c r="H36" s="14">
        <f t="shared" si="1"/>
        <v>31505.81705445023</v>
      </c>
      <c r="I36" s="14">
        <v>4252973809</v>
      </c>
      <c r="J36" s="14">
        <f t="shared" si="2"/>
        <v>980614991</v>
      </c>
      <c r="K36" s="14">
        <f>+'2000 PIT'!K35</f>
        <v>69148293</v>
      </c>
      <c r="L36" s="14">
        <v>4158807859</v>
      </c>
      <c r="M36" s="13">
        <v>-199749735</v>
      </c>
      <c r="N36" s="13">
        <v>681172675</v>
      </c>
      <c r="O36" s="13">
        <v>36751009</v>
      </c>
      <c r="P36" s="13">
        <v>6778524</v>
      </c>
      <c r="Q36" s="14">
        <f t="shared" si="3"/>
        <v>575273373</v>
      </c>
      <c r="R36" s="14">
        <f t="shared" si="4"/>
        <v>407880412</v>
      </c>
      <c r="S36" s="13">
        <v>1089053087</v>
      </c>
      <c r="T36" s="5"/>
      <c r="U36" s="14">
        <f t="shared" si="15"/>
        <v>31999</v>
      </c>
      <c r="V36" s="17">
        <f t="shared" si="14"/>
        <v>0.166115</v>
      </c>
      <c r="W36" s="17">
        <f t="shared" si="7"/>
        <v>31.505817054450226</v>
      </c>
      <c r="X36" s="17">
        <f t="shared" si="8"/>
        <v>25.035715371880926</v>
      </c>
      <c r="Y36" s="17">
        <f t="shared" si="9"/>
        <v>0.054327</v>
      </c>
      <c r="Z36" s="18">
        <f t="shared" si="10"/>
        <v>0.1247726544811972</v>
      </c>
      <c r="AA36" s="17">
        <f t="shared" si="11"/>
        <v>1.2728163344193495</v>
      </c>
      <c r="AB36" s="17">
        <f t="shared" si="12"/>
        <v>10.589087801645592</v>
      </c>
      <c r="AC36" s="17">
        <f t="shared" si="13"/>
        <v>2.455409878698492</v>
      </c>
      <c r="AD36" s="17"/>
    </row>
    <row r="37" spans="1:30" ht="11.25">
      <c r="A37" s="16">
        <v>32000</v>
      </c>
      <c r="B37" s="16" t="s">
        <v>66</v>
      </c>
      <c r="C37" s="14">
        <v>32999</v>
      </c>
      <c r="D37" s="14">
        <v>141995</v>
      </c>
      <c r="E37" s="13">
        <v>51133</v>
      </c>
      <c r="F37" s="14">
        <f t="shared" si="0"/>
        <v>90862</v>
      </c>
      <c r="G37" s="14">
        <v>4613832171</v>
      </c>
      <c r="H37" s="14">
        <f t="shared" si="1"/>
        <v>32492.919969012994</v>
      </c>
      <c r="I37" s="14">
        <v>3707121108</v>
      </c>
      <c r="J37" s="14">
        <f t="shared" si="2"/>
        <v>906711063</v>
      </c>
      <c r="K37" s="14">
        <f>+'2000 PIT'!K36</f>
        <v>60197771</v>
      </c>
      <c r="L37" s="14">
        <v>3679984285</v>
      </c>
      <c r="M37" s="13">
        <v>-216386810</v>
      </c>
      <c r="N37" s="13">
        <v>593107533</v>
      </c>
      <c r="O37" s="13">
        <v>42248224</v>
      </c>
      <c r="P37" s="13">
        <v>5559650</v>
      </c>
      <c r="Q37" s="14">
        <f t="shared" si="3"/>
        <v>490661538</v>
      </c>
      <c r="R37" s="14">
        <f t="shared" si="4"/>
        <v>347571123</v>
      </c>
      <c r="S37" s="13">
        <v>940678656</v>
      </c>
      <c r="T37" s="5"/>
      <c r="U37" s="14">
        <f t="shared" si="15"/>
        <v>32999</v>
      </c>
      <c r="V37" s="17">
        <f t="shared" si="14"/>
        <v>0.141995</v>
      </c>
      <c r="W37" s="17">
        <f t="shared" si="7"/>
        <v>32.492919969012995</v>
      </c>
      <c r="X37" s="17">
        <f t="shared" si="8"/>
        <v>25.91629483432515</v>
      </c>
      <c r="Y37" s="17">
        <f t="shared" si="9"/>
        <v>0.051133</v>
      </c>
      <c r="Z37" s="18">
        <f t="shared" si="10"/>
        <v>0.10872919640936382</v>
      </c>
      <c r="AA37" s="17">
        <f t="shared" si="11"/>
        <v>1.1772782938611073</v>
      </c>
      <c r="AB37" s="17">
        <f t="shared" si="12"/>
        <v>9.595790155085757</v>
      </c>
      <c r="AC37" s="17">
        <f t="shared" si="13"/>
        <v>2.4477701538786576</v>
      </c>
      <c r="AD37" s="17"/>
    </row>
    <row r="38" spans="1:30" ht="11.25">
      <c r="A38" s="16">
        <v>33000</v>
      </c>
      <c r="B38" s="16" t="s">
        <v>66</v>
      </c>
      <c r="C38" s="14">
        <v>33999</v>
      </c>
      <c r="D38" s="14">
        <v>162211</v>
      </c>
      <c r="E38" s="13">
        <v>55360</v>
      </c>
      <c r="F38" s="14">
        <f t="shared" si="0"/>
        <v>106851</v>
      </c>
      <c r="G38" s="14">
        <v>5437217868</v>
      </c>
      <c r="H38" s="14">
        <f t="shared" si="1"/>
        <v>33519.4152554389</v>
      </c>
      <c r="I38" s="14">
        <v>4376009654</v>
      </c>
      <c r="J38" s="14">
        <f t="shared" si="2"/>
        <v>1061208214</v>
      </c>
      <c r="K38" s="14">
        <f>+'2000 PIT'!K37</f>
        <v>68707242</v>
      </c>
      <c r="L38" s="14">
        <v>4286084348</v>
      </c>
      <c r="M38" s="13">
        <v>-203618609</v>
      </c>
      <c r="N38" s="13">
        <v>743981402</v>
      </c>
      <c r="O38" s="13">
        <v>50756886</v>
      </c>
      <c r="P38" s="13">
        <v>6492597</v>
      </c>
      <c r="Q38" s="14">
        <f t="shared" si="3"/>
        <v>624517274</v>
      </c>
      <c r="R38" s="14">
        <f t="shared" si="4"/>
        <v>418683364</v>
      </c>
      <c r="S38" s="13">
        <v>1162664766</v>
      </c>
      <c r="T38" s="5"/>
      <c r="U38" s="14">
        <f t="shared" si="15"/>
        <v>33999</v>
      </c>
      <c r="V38" s="17">
        <f t="shared" si="14"/>
        <v>0.162211</v>
      </c>
      <c r="W38" s="17">
        <f t="shared" si="7"/>
        <v>33.51941525543891</v>
      </c>
      <c r="X38" s="17">
        <f t="shared" si="8"/>
        <v>26.42289578388642</v>
      </c>
      <c r="Y38" s="17">
        <f t="shared" si="9"/>
        <v>0.05536</v>
      </c>
      <c r="Z38" s="18">
        <f t="shared" si="10"/>
        <v>0.11727957008670521</v>
      </c>
      <c r="AA38" s="17">
        <f t="shared" si="11"/>
        <v>1.2410990245664741</v>
      </c>
      <c r="AB38" s="17">
        <f t="shared" si="12"/>
        <v>11.28102012283237</v>
      </c>
      <c r="AC38" s="17">
        <f t="shared" si="13"/>
        <v>2.5811034023586563</v>
      </c>
      <c r="AD38" s="17"/>
    </row>
    <row r="39" spans="1:30" ht="11.25">
      <c r="A39" s="16">
        <v>34000</v>
      </c>
      <c r="B39" s="16" t="s">
        <v>66</v>
      </c>
      <c r="C39" s="14">
        <v>34999</v>
      </c>
      <c r="D39" s="14">
        <v>146203</v>
      </c>
      <c r="E39" s="13">
        <v>61695</v>
      </c>
      <c r="F39" s="14">
        <f t="shared" si="0"/>
        <v>84508</v>
      </c>
      <c r="G39" s="14">
        <v>5039970912</v>
      </c>
      <c r="H39" s="14">
        <f t="shared" si="1"/>
        <v>34472.41788472193</v>
      </c>
      <c r="I39" s="14">
        <v>4072796382</v>
      </c>
      <c r="J39" s="14">
        <f t="shared" si="2"/>
        <v>967174530</v>
      </c>
      <c r="K39" s="14">
        <f>+'2000 PIT'!K38</f>
        <v>79911208</v>
      </c>
      <c r="L39" s="14">
        <v>4030556811</v>
      </c>
      <c r="M39" s="13">
        <v>-203357715</v>
      </c>
      <c r="N39" s="13">
        <v>734359969</v>
      </c>
      <c r="O39" s="13">
        <v>54468755</v>
      </c>
      <c r="P39" s="13">
        <v>7338952</v>
      </c>
      <c r="Q39" s="14">
        <f t="shared" si="3"/>
        <v>599980006</v>
      </c>
      <c r="R39" s="14">
        <f t="shared" si="4"/>
        <v>282321038</v>
      </c>
      <c r="S39" s="13">
        <v>1016681007</v>
      </c>
      <c r="T39" s="5"/>
      <c r="U39" s="14">
        <f t="shared" si="15"/>
        <v>34999</v>
      </c>
      <c r="V39" s="17">
        <f t="shared" si="14"/>
        <v>0.146203</v>
      </c>
      <c r="W39" s="17">
        <f t="shared" si="7"/>
        <v>34.47241788472193</v>
      </c>
      <c r="X39" s="17">
        <f t="shared" si="8"/>
        <v>27.56822234153882</v>
      </c>
      <c r="Y39" s="17">
        <f t="shared" si="9"/>
        <v>0.061695</v>
      </c>
      <c r="Z39" s="18">
        <f t="shared" si="10"/>
        <v>0.11895537725909718</v>
      </c>
      <c r="AA39" s="17">
        <f t="shared" si="11"/>
        <v>1.2952623065078206</v>
      </c>
      <c r="AB39" s="17">
        <f t="shared" si="12"/>
        <v>9.724937288272956</v>
      </c>
      <c r="AC39" s="17">
        <f t="shared" si="13"/>
        <v>1.9310208272060083</v>
      </c>
      <c r="AD39" s="17"/>
    </row>
    <row r="40" spans="1:30" ht="11.25">
      <c r="A40" s="16">
        <v>35000</v>
      </c>
      <c r="B40" s="16" t="s">
        <v>66</v>
      </c>
      <c r="C40" s="14">
        <v>35999</v>
      </c>
      <c r="D40" s="14">
        <v>157846</v>
      </c>
      <c r="E40" s="13">
        <v>59902</v>
      </c>
      <c r="F40" s="14">
        <f t="shared" si="0"/>
        <v>97944</v>
      </c>
      <c r="G40" s="14">
        <v>5604087605</v>
      </c>
      <c r="H40" s="14">
        <f t="shared" si="1"/>
        <v>35503.51358285924</v>
      </c>
      <c r="I40" s="14">
        <v>4623183667</v>
      </c>
      <c r="J40" s="14">
        <f t="shared" si="2"/>
        <v>980903938</v>
      </c>
      <c r="K40" s="14">
        <f>+'2000 PIT'!K39</f>
        <v>92431928</v>
      </c>
      <c r="L40" s="14">
        <v>4485654043</v>
      </c>
      <c r="M40" s="13">
        <v>-232440804</v>
      </c>
      <c r="N40" s="13">
        <v>825379244</v>
      </c>
      <c r="O40" s="13">
        <v>55664259</v>
      </c>
      <c r="P40" s="13">
        <v>7623023</v>
      </c>
      <c r="Q40" s="14">
        <f t="shared" si="3"/>
        <v>677283057</v>
      </c>
      <c r="R40" s="14">
        <f t="shared" si="4"/>
        <v>348718740</v>
      </c>
      <c r="S40" s="13">
        <v>1174097984</v>
      </c>
      <c r="T40" s="5"/>
      <c r="U40" s="14">
        <f t="shared" si="15"/>
        <v>35999</v>
      </c>
      <c r="V40" s="17">
        <f t="shared" si="14"/>
        <v>0.157846</v>
      </c>
      <c r="W40" s="17">
        <f t="shared" si="7"/>
        <v>35.50351358285925</v>
      </c>
      <c r="X40" s="17">
        <f t="shared" si="8"/>
        <v>28.417913935101307</v>
      </c>
      <c r="Y40" s="17">
        <f t="shared" si="9"/>
        <v>0.059902</v>
      </c>
      <c r="Z40" s="18">
        <f t="shared" si="10"/>
        <v>0.12725823845614503</v>
      </c>
      <c r="AA40" s="17">
        <f t="shared" si="11"/>
        <v>1.54305245233882</v>
      </c>
      <c r="AB40" s="17">
        <f t="shared" si="12"/>
        <v>11.306518263163168</v>
      </c>
      <c r="AC40" s="17">
        <f t="shared" si="13"/>
        <v>2.2092339368751825</v>
      </c>
      <c r="AD40" s="17"/>
    </row>
    <row r="41" spans="1:30" ht="11.25">
      <c r="A41" s="16">
        <v>36000</v>
      </c>
      <c r="B41" s="16" t="s">
        <v>66</v>
      </c>
      <c r="C41" s="14">
        <v>36999</v>
      </c>
      <c r="D41" s="14">
        <v>148297</v>
      </c>
      <c r="E41" s="13">
        <v>59434</v>
      </c>
      <c r="F41" s="14">
        <f t="shared" si="0"/>
        <v>88863</v>
      </c>
      <c r="G41" s="14">
        <v>5410857145</v>
      </c>
      <c r="H41" s="14">
        <f t="shared" si="1"/>
        <v>36486.625791486</v>
      </c>
      <c r="I41" s="14">
        <v>4586487412</v>
      </c>
      <c r="J41" s="14">
        <f t="shared" si="2"/>
        <v>824369733</v>
      </c>
      <c r="K41" s="14">
        <f>+'2000 PIT'!K40</f>
        <v>94578282</v>
      </c>
      <c r="L41" s="14">
        <v>4365768878</v>
      </c>
      <c r="M41" s="13">
        <v>-232670778</v>
      </c>
      <c r="N41" s="13">
        <v>738683962</v>
      </c>
      <c r="O41" s="13">
        <v>62164141</v>
      </c>
      <c r="P41" s="13">
        <v>7213519</v>
      </c>
      <c r="Q41" s="14">
        <f t="shared" si="3"/>
        <v>581941539</v>
      </c>
      <c r="R41" s="14">
        <f t="shared" si="4"/>
        <v>307486421</v>
      </c>
      <c r="S41" s="13">
        <v>1046170383</v>
      </c>
      <c r="T41" s="5"/>
      <c r="U41" s="14">
        <f t="shared" si="15"/>
        <v>36999</v>
      </c>
      <c r="V41" s="17">
        <f t="shared" si="14"/>
        <v>0.148297</v>
      </c>
      <c r="W41" s="17">
        <f t="shared" si="7"/>
        <v>36.486625791486</v>
      </c>
      <c r="X41" s="17">
        <f t="shared" si="8"/>
        <v>29.439360728807728</v>
      </c>
      <c r="Y41" s="17">
        <f t="shared" si="9"/>
        <v>0.059434</v>
      </c>
      <c r="Z41" s="18">
        <f t="shared" si="10"/>
        <v>0.12137024262206818</v>
      </c>
      <c r="AA41" s="17">
        <f t="shared" si="11"/>
        <v>1.5913161153548474</v>
      </c>
      <c r="AB41" s="17">
        <f t="shared" si="12"/>
        <v>9.791391106100885</v>
      </c>
      <c r="AC41" s="17">
        <f t="shared" si="13"/>
        <v>2.073450042819477</v>
      </c>
      <c r="AD41" s="17"/>
    </row>
    <row r="42" spans="1:30" ht="11.25">
      <c r="A42" s="16">
        <v>37000</v>
      </c>
      <c r="B42" s="16" t="s">
        <v>66</v>
      </c>
      <c r="C42" s="14">
        <v>37999</v>
      </c>
      <c r="D42" s="14">
        <v>135645</v>
      </c>
      <c r="E42" s="13">
        <v>64427</v>
      </c>
      <c r="F42" s="14">
        <f t="shared" si="0"/>
        <v>71218</v>
      </c>
      <c r="G42" s="14">
        <v>5081181499</v>
      </c>
      <c r="H42" s="14">
        <f t="shared" si="1"/>
        <v>37459.40874341111</v>
      </c>
      <c r="I42" s="14">
        <v>4083246188</v>
      </c>
      <c r="J42" s="14">
        <f t="shared" si="2"/>
        <v>997935311</v>
      </c>
      <c r="K42" s="14">
        <f>+'2000 PIT'!K41</f>
        <v>79014862</v>
      </c>
      <c r="L42" s="14">
        <v>4056155383</v>
      </c>
      <c r="M42" s="13">
        <v>-242127586</v>
      </c>
      <c r="N42" s="13">
        <v>785849529</v>
      </c>
      <c r="O42" s="13">
        <v>64310661</v>
      </c>
      <c r="P42" s="13">
        <v>7481251</v>
      </c>
      <c r="Q42" s="14">
        <f t="shared" si="3"/>
        <v>642524006</v>
      </c>
      <c r="R42" s="14">
        <f t="shared" si="4"/>
        <v>242630706</v>
      </c>
      <c r="S42" s="13">
        <v>1028480235</v>
      </c>
      <c r="T42" s="5"/>
      <c r="U42" s="14">
        <f t="shared" si="15"/>
        <v>37999</v>
      </c>
      <c r="V42" s="17">
        <f t="shared" si="14"/>
        <v>0.135645</v>
      </c>
      <c r="W42" s="17">
        <f t="shared" si="7"/>
        <v>37.45940874341112</v>
      </c>
      <c r="X42" s="17">
        <f t="shared" si="8"/>
        <v>29.902726845810758</v>
      </c>
      <c r="Y42" s="17">
        <f t="shared" si="9"/>
        <v>0.064427</v>
      </c>
      <c r="Z42" s="18">
        <f t="shared" si="10"/>
        <v>0.11611981001753924</v>
      </c>
      <c r="AA42" s="17">
        <f t="shared" si="11"/>
        <v>1.2264246666770144</v>
      </c>
      <c r="AB42" s="17">
        <f t="shared" si="12"/>
        <v>9.972899653871824</v>
      </c>
      <c r="AC42" s="17">
        <f t="shared" si="13"/>
        <v>1.7887183899148515</v>
      </c>
      <c r="AD42" s="17"/>
    </row>
    <row r="43" spans="1:30" ht="11.25">
      <c r="A43" s="16">
        <v>38000</v>
      </c>
      <c r="B43" s="16" t="s">
        <v>66</v>
      </c>
      <c r="C43" s="14">
        <v>38999</v>
      </c>
      <c r="D43" s="14">
        <v>123192</v>
      </c>
      <c r="E43" s="13">
        <v>53494</v>
      </c>
      <c r="F43" s="14">
        <f t="shared" si="0"/>
        <v>69698</v>
      </c>
      <c r="G43" s="14">
        <v>4740455391</v>
      </c>
      <c r="H43" s="14">
        <f t="shared" si="1"/>
        <v>38480.22104519774</v>
      </c>
      <c r="I43" s="14">
        <v>3900225829</v>
      </c>
      <c r="J43" s="14">
        <f t="shared" si="2"/>
        <v>840229562</v>
      </c>
      <c r="K43" s="14">
        <f>+'2000 PIT'!K42</f>
        <v>73537652</v>
      </c>
      <c r="L43" s="14">
        <v>3813184510</v>
      </c>
      <c r="M43" s="13">
        <v>-222106282</v>
      </c>
      <c r="N43" s="13">
        <v>682893672</v>
      </c>
      <c r="O43" s="13">
        <v>54865534</v>
      </c>
      <c r="P43" s="13">
        <v>8670493</v>
      </c>
      <c r="Q43" s="14">
        <f>+N43-O43-K43</f>
        <v>554490486</v>
      </c>
      <c r="R43" s="14">
        <f t="shared" si="4"/>
        <v>248650349</v>
      </c>
      <c r="S43" s="13">
        <v>931544021</v>
      </c>
      <c r="T43" s="5"/>
      <c r="U43" s="14">
        <f t="shared" si="15"/>
        <v>38999</v>
      </c>
      <c r="V43" s="17">
        <f t="shared" si="14"/>
        <v>0.123192</v>
      </c>
      <c r="W43" s="17">
        <f t="shared" si="7"/>
        <v>38.480221045197744</v>
      </c>
      <c r="X43" s="17">
        <f t="shared" si="8"/>
        <v>30.953182917721932</v>
      </c>
      <c r="Y43" s="17">
        <f t="shared" si="9"/>
        <v>0.053494</v>
      </c>
      <c r="Z43" s="18">
        <f t="shared" si="10"/>
        <v>0.16208346730474446</v>
      </c>
      <c r="AA43" s="17">
        <f t="shared" si="11"/>
        <v>1.3746897222118368</v>
      </c>
      <c r="AB43" s="17">
        <f t="shared" si="12"/>
        <v>10.365470632220434</v>
      </c>
      <c r="AC43" s="17">
        <f t="shared" si="13"/>
        <v>2.018396884537957</v>
      </c>
      <c r="AD43" s="17"/>
    </row>
    <row r="44" spans="1:30" ht="11.25">
      <c r="A44" s="16">
        <v>39000</v>
      </c>
      <c r="B44" s="16" t="s">
        <v>66</v>
      </c>
      <c r="C44" s="14">
        <v>39999</v>
      </c>
      <c r="D44" s="14">
        <v>143819</v>
      </c>
      <c r="E44" s="13">
        <v>69844</v>
      </c>
      <c r="F44" s="14">
        <f t="shared" si="0"/>
        <v>73975</v>
      </c>
      <c r="G44" s="14">
        <v>5682990301</v>
      </c>
      <c r="H44" s="14">
        <f t="shared" si="1"/>
        <v>39514.87843052726</v>
      </c>
      <c r="I44" s="14">
        <v>4722282558</v>
      </c>
      <c r="J44" s="14">
        <f t="shared" si="2"/>
        <v>960707743</v>
      </c>
      <c r="K44" s="14">
        <f>+'2000 PIT'!K43</f>
        <v>97444488</v>
      </c>
      <c r="L44" s="14">
        <v>4502436175</v>
      </c>
      <c r="M44" s="13">
        <v>-208999915</v>
      </c>
      <c r="N44" s="13">
        <v>947828884</v>
      </c>
      <c r="O44" s="13">
        <v>73626306</v>
      </c>
      <c r="P44" s="13">
        <v>11439723</v>
      </c>
      <c r="Q44" s="14">
        <f t="shared" si="3"/>
        <v>776758090</v>
      </c>
      <c r="R44" s="14">
        <f t="shared" si="4"/>
        <v>237077588</v>
      </c>
      <c r="S44" s="13">
        <v>1184906472</v>
      </c>
      <c r="T44" s="5"/>
      <c r="U44" s="14">
        <f t="shared" si="15"/>
        <v>39999</v>
      </c>
      <c r="V44" s="17">
        <f t="shared" si="14"/>
        <v>0.143819</v>
      </c>
      <c r="W44" s="17">
        <f t="shared" si="7"/>
        <v>39.51487843052726</v>
      </c>
      <c r="X44" s="17">
        <f t="shared" si="8"/>
        <v>31.30626812173635</v>
      </c>
      <c r="Y44" s="17">
        <f t="shared" si="9"/>
        <v>0.069844</v>
      </c>
      <c r="Z44" s="18">
        <f t="shared" si="10"/>
        <v>0.16378963117805395</v>
      </c>
      <c r="AA44" s="17">
        <f t="shared" si="11"/>
        <v>1.3951733577687417</v>
      </c>
      <c r="AB44" s="17">
        <f t="shared" si="12"/>
        <v>11.12132881850982</v>
      </c>
      <c r="AC44" s="17">
        <f t="shared" si="13"/>
        <v>1.6484441415946434</v>
      </c>
      <c r="AD44" s="17"/>
    </row>
    <row r="45" spans="1:30" ht="11.25">
      <c r="A45" s="16">
        <v>40000</v>
      </c>
      <c r="B45" s="16" t="s">
        <v>66</v>
      </c>
      <c r="C45" s="14">
        <v>49999</v>
      </c>
      <c r="D45" s="14">
        <v>1141312</v>
      </c>
      <c r="E45" s="13">
        <v>624026</v>
      </c>
      <c r="F45" s="14">
        <f t="shared" si="0"/>
        <v>517286</v>
      </c>
      <c r="G45" s="14">
        <v>51072458353</v>
      </c>
      <c r="H45" s="14">
        <f t="shared" si="1"/>
        <v>44748.90157380278</v>
      </c>
      <c r="I45" s="14">
        <v>41977458210</v>
      </c>
      <c r="J45" s="14">
        <f t="shared" si="2"/>
        <v>9095000143</v>
      </c>
      <c r="K45" s="14">
        <f>+'2000 PIT'!K44</f>
        <v>1035943752</v>
      </c>
      <c r="L45" s="14">
        <v>41033409547</v>
      </c>
      <c r="M45" s="13">
        <v>-2425896669</v>
      </c>
      <c r="N45" s="13">
        <v>9087401954</v>
      </c>
      <c r="O45" s="13">
        <v>958674827</v>
      </c>
      <c r="P45" s="13">
        <v>93230406</v>
      </c>
      <c r="Q45" s="14">
        <f t="shared" si="3"/>
        <v>7092783375</v>
      </c>
      <c r="R45" s="14">
        <f t="shared" si="4"/>
        <v>1030555900</v>
      </c>
      <c r="S45" s="13">
        <v>10117957854</v>
      </c>
      <c r="T45" s="5"/>
      <c r="U45" s="14">
        <f t="shared" si="15"/>
        <v>49999</v>
      </c>
      <c r="V45" s="17">
        <f t="shared" si="14"/>
        <v>1.141312</v>
      </c>
      <c r="W45" s="17">
        <f t="shared" si="7"/>
        <v>44.748901573802776</v>
      </c>
      <c r="X45" s="17">
        <f t="shared" si="8"/>
        <v>35.95284159546206</v>
      </c>
      <c r="Y45" s="17">
        <f t="shared" si="9"/>
        <v>0.624026</v>
      </c>
      <c r="Z45" s="18">
        <f t="shared" si="10"/>
        <v>0.14940147686154104</v>
      </c>
      <c r="AA45" s="17">
        <f t="shared" si="11"/>
        <v>1.6600970985183312</v>
      </c>
      <c r="AB45" s="17">
        <f t="shared" si="12"/>
        <v>11.366166433770388</v>
      </c>
      <c r="AC45" s="17">
        <f t="shared" si="13"/>
        <v>0.9029572106487971</v>
      </c>
      <c r="AD45" s="17"/>
    </row>
    <row r="46" spans="1:30" ht="11.25">
      <c r="A46" s="16">
        <v>50000</v>
      </c>
      <c r="B46" s="16" t="s">
        <v>66</v>
      </c>
      <c r="C46" s="14">
        <v>59999</v>
      </c>
      <c r="D46" s="14">
        <v>855325</v>
      </c>
      <c r="E46" s="13">
        <v>564309</v>
      </c>
      <c r="F46" s="14">
        <f t="shared" si="0"/>
        <v>291016</v>
      </c>
      <c r="G46" s="14">
        <v>46840935746</v>
      </c>
      <c r="H46" s="14">
        <f t="shared" si="1"/>
        <v>54763.90348230205</v>
      </c>
      <c r="I46" s="14">
        <v>38507113081</v>
      </c>
      <c r="J46" s="14">
        <f t="shared" si="2"/>
        <v>8333822665</v>
      </c>
      <c r="K46" s="14">
        <f>+'2000 PIT'!K45</f>
        <v>1136702675</v>
      </c>
      <c r="L46" s="14">
        <v>37823821168</v>
      </c>
      <c r="M46" s="13">
        <v>-1885334678</v>
      </c>
      <c r="N46" s="13">
        <v>9170039792</v>
      </c>
      <c r="O46" s="13">
        <v>1093771396</v>
      </c>
      <c r="P46" s="13">
        <v>93006784</v>
      </c>
      <c r="Q46" s="14">
        <f t="shared" si="3"/>
        <v>6939565721</v>
      </c>
      <c r="R46" s="14">
        <f t="shared" si="4"/>
        <v>182175783</v>
      </c>
      <c r="S46" s="13">
        <v>9352215575</v>
      </c>
      <c r="T46" s="5"/>
      <c r="U46" s="14">
        <f t="shared" si="15"/>
        <v>59999</v>
      </c>
      <c r="V46" s="17">
        <f t="shared" si="14"/>
        <v>0.855325</v>
      </c>
      <c r="W46" s="17">
        <f t="shared" si="7"/>
        <v>54.76390348230205</v>
      </c>
      <c r="X46" s="17">
        <f t="shared" si="8"/>
        <v>44.22157795925526</v>
      </c>
      <c r="Y46" s="17">
        <f t="shared" si="9"/>
        <v>0.564309</v>
      </c>
      <c r="Z46" s="18">
        <f t="shared" si="10"/>
        <v>0.1648153476198324</v>
      </c>
      <c r="AA46" s="17">
        <f t="shared" si="11"/>
        <v>2.0143266809496216</v>
      </c>
      <c r="AB46" s="17">
        <f t="shared" si="12"/>
        <v>12.297457104175196</v>
      </c>
      <c r="AC46" s="17">
        <f t="shared" si="13"/>
        <v>0.2129901300675182</v>
      </c>
      <c r="AD46" s="17"/>
    </row>
    <row r="47" spans="1:30" ht="11.25">
      <c r="A47" s="16">
        <v>60000</v>
      </c>
      <c r="B47" s="16" t="s">
        <v>66</v>
      </c>
      <c r="C47" s="14">
        <v>69999</v>
      </c>
      <c r="D47" s="14">
        <v>652834</v>
      </c>
      <c r="E47" s="13">
        <v>500137</v>
      </c>
      <c r="F47" s="14">
        <f t="shared" si="0"/>
        <v>152697</v>
      </c>
      <c r="G47" s="14">
        <v>42306758052</v>
      </c>
      <c r="H47" s="14">
        <f t="shared" si="1"/>
        <v>64804.77127723127</v>
      </c>
      <c r="I47" s="14">
        <v>35373717047</v>
      </c>
      <c r="J47" s="14">
        <f t="shared" si="2"/>
        <v>6933041005</v>
      </c>
      <c r="K47" s="14">
        <f>+'2000 PIT'!K46</f>
        <v>1182217101</v>
      </c>
      <c r="L47" s="14">
        <v>34141989163</v>
      </c>
      <c r="M47" s="13">
        <v>-1447182272</v>
      </c>
      <c r="N47" s="13">
        <v>8819018423</v>
      </c>
      <c r="O47" s="13">
        <v>1255665210</v>
      </c>
      <c r="P47" s="13">
        <v>97476313</v>
      </c>
      <c r="Q47" s="14">
        <f t="shared" si="3"/>
        <v>6381136112</v>
      </c>
      <c r="R47" s="14">
        <f t="shared" si="4"/>
        <v>-613854668</v>
      </c>
      <c r="S47" s="13">
        <v>8205163755</v>
      </c>
      <c r="T47" s="5"/>
      <c r="U47" s="14">
        <f t="shared" si="15"/>
        <v>69999</v>
      </c>
      <c r="V47" s="17">
        <f t="shared" si="14"/>
        <v>0.652834</v>
      </c>
      <c r="W47" s="17">
        <f t="shared" si="7"/>
        <v>64.80477127723127</v>
      </c>
      <c r="X47" s="17">
        <f t="shared" si="8"/>
        <v>52.29811738206037</v>
      </c>
      <c r="Y47" s="17">
        <f t="shared" si="9"/>
        <v>0.500137</v>
      </c>
      <c r="Z47" s="18">
        <f t="shared" si="10"/>
        <v>0.19489922361273007</v>
      </c>
      <c r="AA47" s="17">
        <f t="shared" si="11"/>
        <v>2.363786524492289</v>
      </c>
      <c r="AB47" s="17">
        <f t="shared" si="12"/>
        <v>12.758776319288513</v>
      </c>
      <c r="AC47" s="17">
        <f t="shared" si="13"/>
        <v>-0.9402921232656387</v>
      </c>
      <c r="AD47" s="17"/>
    </row>
    <row r="48" spans="1:30" ht="11.25">
      <c r="A48" s="16">
        <v>70000</v>
      </c>
      <c r="B48" s="16" t="s">
        <v>66</v>
      </c>
      <c r="C48" s="14">
        <v>79999</v>
      </c>
      <c r="D48" s="14">
        <v>505382</v>
      </c>
      <c r="E48" s="13">
        <v>430303</v>
      </c>
      <c r="F48" s="14">
        <f t="shared" si="0"/>
        <v>75079</v>
      </c>
      <c r="G48" s="14">
        <v>37878923276</v>
      </c>
      <c r="H48" s="14">
        <f t="shared" si="1"/>
        <v>74951.0732000744</v>
      </c>
      <c r="I48" s="14">
        <v>31179528758</v>
      </c>
      <c r="J48" s="14">
        <f t="shared" si="2"/>
        <v>6699394518</v>
      </c>
      <c r="K48" s="14">
        <f>+'2000 PIT'!K47</f>
        <v>1212951788</v>
      </c>
      <c r="L48" s="14">
        <v>30852921105</v>
      </c>
      <c r="M48" s="13">
        <v>-1094840602</v>
      </c>
      <c r="N48" s="13">
        <v>7983993215</v>
      </c>
      <c r="O48" s="13">
        <v>1265303836</v>
      </c>
      <c r="P48" s="13">
        <v>97400655</v>
      </c>
      <c r="Q48" s="14">
        <f t="shared" si="3"/>
        <v>5505737591</v>
      </c>
      <c r="R48" s="14">
        <f t="shared" si="4"/>
        <v>-948332726</v>
      </c>
      <c r="S48" s="13">
        <v>7035660489</v>
      </c>
      <c r="T48" s="5"/>
      <c r="U48" s="14">
        <f t="shared" si="15"/>
        <v>79999</v>
      </c>
      <c r="V48" s="17">
        <f t="shared" si="14"/>
        <v>0.505382</v>
      </c>
      <c r="W48" s="17">
        <f t="shared" si="7"/>
        <v>74.9510732000744</v>
      </c>
      <c r="X48" s="17">
        <f t="shared" si="8"/>
        <v>61.04871385407474</v>
      </c>
      <c r="Y48" s="17">
        <f t="shared" si="9"/>
        <v>0.430303</v>
      </c>
      <c r="Z48" s="18">
        <f t="shared" si="10"/>
        <v>0.22635365079955289</v>
      </c>
      <c r="AA48" s="17">
        <f t="shared" si="11"/>
        <v>2.8188318185092833</v>
      </c>
      <c r="AB48" s="17">
        <f t="shared" si="12"/>
        <v>12.795024880142597</v>
      </c>
      <c r="AC48" s="17">
        <f t="shared" si="13"/>
        <v>-1.8764671594951936</v>
      </c>
      <c r="AD48" s="17"/>
    </row>
    <row r="49" spans="1:30" ht="11.25">
      <c r="A49" s="16">
        <v>80000</v>
      </c>
      <c r="B49" s="16" t="s">
        <v>66</v>
      </c>
      <c r="C49" s="14">
        <v>89999</v>
      </c>
      <c r="D49" s="14">
        <v>407013</v>
      </c>
      <c r="E49" s="13">
        <v>364626</v>
      </c>
      <c r="F49" s="14">
        <f t="shared" si="0"/>
        <v>42387</v>
      </c>
      <c r="G49" s="14">
        <v>34545448082</v>
      </c>
      <c r="H49" s="14">
        <f t="shared" si="1"/>
        <v>84875.53980339694</v>
      </c>
      <c r="I49" s="14">
        <v>27671923353</v>
      </c>
      <c r="J49" s="14">
        <f t="shared" si="2"/>
        <v>6873524729</v>
      </c>
      <c r="K49" s="14">
        <f>+'2000 PIT'!K48</f>
        <v>1203626965</v>
      </c>
      <c r="L49" s="14">
        <v>28074130218</v>
      </c>
      <c r="M49" s="13">
        <v>-964680303</v>
      </c>
      <c r="N49" s="13">
        <v>7564411323</v>
      </c>
      <c r="O49" s="13">
        <v>1247967107</v>
      </c>
      <c r="P49" s="13">
        <v>93120782</v>
      </c>
      <c r="Q49" s="14">
        <f t="shared" si="3"/>
        <v>5112817251</v>
      </c>
      <c r="R49" s="14">
        <f t="shared" si="4"/>
        <v>-1084916936</v>
      </c>
      <c r="S49" s="13">
        <v>6479494387</v>
      </c>
      <c r="T49" s="5"/>
      <c r="U49" s="14">
        <f t="shared" si="15"/>
        <v>89999</v>
      </c>
      <c r="V49" s="17">
        <f t="shared" si="14"/>
        <v>0.407013</v>
      </c>
      <c r="W49" s="17">
        <f t="shared" si="7"/>
        <v>84.87553980339695</v>
      </c>
      <c r="X49" s="17">
        <f t="shared" si="8"/>
        <v>68.97600375909369</v>
      </c>
      <c r="Y49" s="17">
        <f t="shared" si="9"/>
        <v>0.364626</v>
      </c>
      <c r="Z49" s="18">
        <f t="shared" si="10"/>
        <v>0.2553871144679754</v>
      </c>
      <c r="AA49" s="17">
        <f t="shared" si="11"/>
        <v>3.300990508082254</v>
      </c>
      <c r="AB49" s="17">
        <f t="shared" si="12"/>
        <v>14.022086332296654</v>
      </c>
      <c r="AC49" s="17">
        <f t="shared" si="13"/>
        <v>-2.6655584367084098</v>
      </c>
      <c r="AD49" s="17"/>
    </row>
    <row r="50" spans="1:30" ht="11.25">
      <c r="A50" s="16">
        <v>90000</v>
      </c>
      <c r="B50" s="16" t="s">
        <v>66</v>
      </c>
      <c r="C50" s="14">
        <v>99999</v>
      </c>
      <c r="D50" s="14">
        <v>307401</v>
      </c>
      <c r="E50" s="13">
        <v>280969</v>
      </c>
      <c r="F50" s="14">
        <f t="shared" si="0"/>
        <v>26432</v>
      </c>
      <c r="G50" s="14">
        <v>29138492036</v>
      </c>
      <c r="H50" s="14">
        <f t="shared" si="1"/>
        <v>94789.84139934483</v>
      </c>
      <c r="I50" s="14">
        <v>23314000050</v>
      </c>
      <c r="J50" s="14">
        <f t="shared" si="2"/>
        <v>5824491986</v>
      </c>
      <c r="K50" s="14">
        <f>+'2000 PIT'!K49</f>
        <v>1133163492</v>
      </c>
      <c r="L50" s="14">
        <v>23860868285</v>
      </c>
      <c r="M50" s="13">
        <v>-717347176</v>
      </c>
      <c r="N50" s="13">
        <v>6353588912</v>
      </c>
      <c r="O50" s="13">
        <v>1170260921</v>
      </c>
      <c r="P50" s="13">
        <v>76865138</v>
      </c>
      <c r="Q50" s="14">
        <f t="shared" si="3"/>
        <v>4050164499</v>
      </c>
      <c r="R50" s="14">
        <f t="shared" si="4"/>
        <v>-1068729171</v>
      </c>
      <c r="S50" s="13">
        <v>5284859741</v>
      </c>
      <c r="T50" s="5"/>
      <c r="U50" s="14">
        <f t="shared" si="15"/>
        <v>99999</v>
      </c>
      <c r="V50" s="17">
        <f t="shared" si="14"/>
        <v>0.307401</v>
      </c>
      <c r="W50" s="17">
        <f t="shared" si="7"/>
        <v>94.78984139934484</v>
      </c>
      <c r="X50" s="17">
        <f t="shared" si="8"/>
        <v>77.62130990139914</v>
      </c>
      <c r="Y50" s="17">
        <f t="shared" si="9"/>
        <v>0.280969</v>
      </c>
      <c r="Z50" s="18">
        <f t="shared" si="10"/>
        <v>0.2735715968665582</v>
      </c>
      <c r="AA50" s="17">
        <f t="shared" si="11"/>
        <v>4.033055219614975</v>
      </c>
      <c r="AB50" s="17">
        <f t="shared" si="12"/>
        <v>14.414987059070572</v>
      </c>
      <c r="AC50" s="17">
        <f t="shared" si="13"/>
        <v>-3.4766613348687874</v>
      </c>
      <c r="AD50" s="17"/>
    </row>
    <row r="51" spans="1:30" ht="11.25">
      <c r="A51" s="16">
        <v>100000</v>
      </c>
      <c r="B51" s="16" t="s">
        <v>66</v>
      </c>
      <c r="C51" s="14">
        <v>149999</v>
      </c>
      <c r="D51" s="14">
        <v>774206</v>
      </c>
      <c r="E51" s="13">
        <v>737555</v>
      </c>
      <c r="F51" s="14">
        <f t="shared" si="0"/>
        <v>36651</v>
      </c>
      <c r="G51" s="14">
        <v>92720650518</v>
      </c>
      <c r="H51" s="14">
        <f t="shared" si="1"/>
        <v>119762.24740960416</v>
      </c>
      <c r="I51" s="14">
        <v>71208403105</v>
      </c>
      <c r="J51" s="14">
        <f t="shared" si="2"/>
        <v>21512247413</v>
      </c>
      <c r="K51" s="14">
        <f>+'2000 PIT'!K50</f>
        <v>4372056383</v>
      </c>
      <c r="L51" s="14">
        <v>76909497305</v>
      </c>
      <c r="M51" s="13">
        <v>-2158425099</v>
      </c>
      <c r="N51" s="13">
        <v>20245522368</v>
      </c>
      <c r="O51" s="13">
        <v>4481271576</v>
      </c>
      <c r="P51" s="13">
        <v>209707587</v>
      </c>
      <c r="Q51" s="14">
        <f t="shared" si="3"/>
        <v>11392194409</v>
      </c>
      <c r="R51" s="14">
        <f t="shared" si="4"/>
        <v>-4408889144</v>
      </c>
      <c r="S51" s="13">
        <v>15836633224</v>
      </c>
      <c r="T51" s="5"/>
      <c r="U51" s="14">
        <f t="shared" si="15"/>
        <v>149999</v>
      </c>
      <c r="V51" s="17">
        <f t="shared" si="14"/>
        <v>0.774206</v>
      </c>
      <c r="W51" s="17">
        <f t="shared" si="7"/>
        <v>119.76224740960417</v>
      </c>
      <c r="X51" s="17">
        <f t="shared" si="8"/>
        <v>99.3398363032578</v>
      </c>
      <c r="Y51" s="17">
        <f t="shared" si="9"/>
        <v>0.737555</v>
      </c>
      <c r="Z51" s="18">
        <f t="shared" si="10"/>
        <v>0.2843280663814902</v>
      </c>
      <c r="AA51" s="17">
        <f t="shared" si="11"/>
        <v>5.927769973764669</v>
      </c>
      <c r="AB51" s="17">
        <f t="shared" si="12"/>
        <v>15.445891369457193</v>
      </c>
      <c r="AC51" s="17">
        <f t="shared" si="13"/>
        <v>-5.6947235541961705</v>
      </c>
      <c r="AD51" s="17"/>
    </row>
    <row r="52" spans="1:30" ht="11.25">
      <c r="A52" s="16">
        <v>150000</v>
      </c>
      <c r="B52" s="16" t="s">
        <v>66</v>
      </c>
      <c r="C52" s="14">
        <v>199999</v>
      </c>
      <c r="D52" s="14">
        <v>285515</v>
      </c>
      <c r="E52" s="13">
        <v>280623</v>
      </c>
      <c r="F52" s="14">
        <f t="shared" si="0"/>
        <v>4892</v>
      </c>
      <c r="G52" s="14">
        <v>48978075582</v>
      </c>
      <c r="H52" s="14">
        <f t="shared" si="1"/>
        <v>171542.9157207152</v>
      </c>
      <c r="I52" s="14">
        <v>34579878235</v>
      </c>
      <c r="J52" s="14">
        <f t="shared" si="2"/>
        <v>14398197347</v>
      </c>
      <c r="K52" s="14">
        <f>+'2000 PIT'!K51</f>
        <v>2844059596</v>
      </c>
      <c r="L52" s="14">
        <v>41592812213</v>
      </c>
      <c r="M52" s="13">
        <v>-1020422507</v>
      </c>
      <c r="N52" s="13">
        <v>10122639729</v>
      </c>
      <c r="O52" s="13">
        <v>2932795748</v>
      </c>
      <c r="P52" s="13">
        <v>105275784</v>
      </c>
      <c r="Q52" s="14">
        <f t="shared" si="3"/>
        <v>4345784385</v>
      </c>
      <c r="R52" s="14">
        <f t="shared" si="4"/>
        <v>-2722735045</v>
      </c>
      <c r="S52" s="13">
        <v>7399904684</v>
      </c>
      <c r="T52" s="5"/>
      <c r="U52" s="14">
        <f t="shared" si="15"/>
        <v>199999</v>
      </c>
      <c r="V52" s="17">
        <f t="shared" si="14"/>
        <v>0.285515</v>
      </c>
      <c r="W52" s="17">
        <f t="shared" si="7"/>
        <v>171.5429157207152</v>
      </c>
      <c r="X52" s="17">
        <f t="shared" si="8"/>
        <v>145.67645207081938</v>
      </c>
      <c r="Y52" s="17">
        <f t="shared" si="9"/>
        <v>0.280623</v>
      </c>
      <c r="Z52" s="18">
        <f t="shared" si="10"/>
        <v>0.37515023358741084</v>
      </c>
      <c r="AA52" s="17">
        <f t="shared" si="11"/>
        <v>10.134805757190252</v>
      </c>
      <c r="AB52" s="17">
        <f t="shared" si="12"/>
        <v>15.486201719032294</v>
      </c>
      <c r="AC52" s="17">
        <f t="shared" si="13"/>
        <v>-9.536224173861267</v>
      </c>
      <c r="AD52" s="17"/>
    </row>
    <row r="53" spans="1:30" ht="11.25">
      <c r="A53" s="16">
        <v>200000</v>
      </c>
      <c r="B53" s="16" t="s">
        <v>66</v>
      </c>
      <c r="C53" s="14">
        <v>299999</v>
      </c>
      <c r="D53" s="14">
        <v>199675</v>
      </c>
      <c r="E53" s="13">
        <v>196303</v>
      </c>
      <c r="F53" s="14">
        <f t="shared" si="0"/>
        <v>3372</v>
      </c>
      <c r="G53" s="14">
        <v>47967869697</v>
      </c>
      <c r="H53" s="14">
        <f t="shared" si="1"/>
        <v>240229.72178289722</v>
      </c>
      <c r="I53" s="14">
        <v>30086497071</v>
      </c>
      <c r="J53" s="14">
        <f t="shared" si="2"/>
        <v>17881372626</v>
      </c>
      <c r="K53" s="14">
        <f>+'2000 PIT'!K52</f>
        <v>3173821537</v>
      </c>
      <c r="L53" s="14">
        <v>41681594958</v>
      </c>
      <c r="M53" s="13">
        <v>-1056953535</v>
      </c>
      <c r="N53" s="13">
        <v>9185267872</v>
      </c>
      <c r="O53" s="13">
        <v>3199439825</v>
      </c>
      <c r="P53" s="13">
        <v>77250894</v>
      </c>
      <c r="Q53" s="14">
        <f t="shared" si="3"/>
        <v>2812006510</v>
      </c>
      <c r="R53" s="14">
        <f t="shared" si="4"/>
        <v>-2883019276</v>
      </c>
      <c r="S53" s="13">
        <v>6302248596</v>
      </c>
      <c r="T53" s="5"/>
      <c r="U53" s="14">
        <f t="shared" si="15"/>
        <v>299999</v>
      </c>
      <c r="V53" s="17">
        <f t="shared" si="14"/>
        <v>0.199675</v>
      </c>
      <c r="W53" s="17">
        <f t="shared" si="7"/>
        <v>240.2297217828972</v>
      </c>
      <c r="X53" s="17">
        <f t="shared" si="8"/>
        <v>208.74718897207964</v>
      </c>
      <c r="Y53" s="17">
        <f t="shared" si="9"/>
        <v>0.196303</v>
      </c>
      <c r="Z53" s="18">
        <f t="shared" si="10"/>
        <v>0.39352885080717054</v>
      </c>
      <c r="AA53" s="17">
        <f t="shared" si="11"/>
        <v>16.167972659612943</v>
      </c>
      <c r="AB53" s="17">
        <f t="shared" si="12"/>
        <v>14.324826976663626</v>
      </c>
      <c r="AC53" s="17">
        <f t="shared" si="13"/>
        <v>-14.438559038437463</v>
      </c>
      <c r="AD53" s="17"/>
    </row>
    <row r="54" spans="1:30" ht="11.25">
      <c r="A54" s="16">
        <v>300000</v>
      </c>
      <c r="B54" s="16" t="s">
        <v>66</v>
      </c>
      <c r="C54" s="14">
        <v>399999</v>
      </c>
      <c r="D54" s="14">
        <v>74772</v>
      </c>
      <c r="E54" s="13">
        <v>73547</v>
      </c>
      <c r="F54" s="14">
        <f t="shared" si="0"/>
        <v>1225</v>
      </c>
      <c r="G54" s="14">
        <v>25637720569</v>
      </c>
      <c r="H54" s="14">
        <f t="shared" si="1"/>
        <v>342878.6252741668</v>
      </c>
      <c r="I54" s="14">
        <v>14738908010</v>
      </c>
      <c r="J54" s="14">
        <f t="shared" si="2"/>
        <v>10898812559</v>
      </c>
      <c r="K54" s="14">
        <f>+'2000 PIT'!K53</f>
        <v>1897121510</v>
      </c>
      <c r="L54" s="14">
        <v>23048680334</v>
      </c>
      <c r="M54" s="13">
        <v>-501985108</v>
      </c>
      <c r="N54" s="13">
        <v>4488798619</v>
      </c>
      <c r="O54" s="13">
        <v>1873792880</v>
      </c>
      <c r="P54" s="13">
        <v>34505020</v>
      </c>
      <c r="Q54" s="14">
        <f t="shared" si="3"/>
        <v>717884229</v>
      </c>
      <c r="R54" s="14">
        <f t="shared" si="4"/>
        <v>-1891949299</v>
      </c>
      <c r="S54" s="13">
        <v>2596849320</v>
      </c>
      <c r="T54" s="5"/>
      <c r="U54" s="14">
        <f t="shared" si="15"/>
        <v>399999</v>
      </c>
      <c r="V54" s="17">
        <f t="shared" si="14"/>
        <v>0.074772</v>
      </c>
      <c r="W54" s="17">
        <f t="shared" si="7"/>
        <v>342.8786252741668</v>
      </c>
      <c r="X54" s="17">
        <f t="shared" si="8"/>
        <v>308.2528263788584</v>
      </c>
      <c r="Y54" s="17">
        <f t="shared" si="9"/>
        <v>0.073547</v>
      </c>
      <c r="Z54" s="18">
        <f t="shared" si="10"/>
        <v>0.46915604987287035</v>
      </c>
      <c r="AA54" s="17">
        <f t="shared" si="11"/>
        <v>25.794682447958447</v>
      </c>
      <c r="AB54" s="17">
        <f t="shared" si="12"/>
        <v>9.760890709342325</v>
      </c>
      <c r="AC54" s="17">
        <f t="shared" si="13"/>
        <v>-25.302911504306422</v>
      </c>
      <c r="AD54" s="17"/>
    </row>
    <row r="55" spans="1:30" ht="11.25">
      <c r="A55" s="16">
        <v>400000</v>
      </c>
      <c r="B55" s="16" t="s">
        <v>66</v>
      </c>
      <c r="C55" s="14">
        <v>499999</v>
      </c>
      <c r="D55" s="14">
        <v>36750</v>
      </c>
      <c r="E55" s="13">
        <v>36048</v>
      </c>
      <c r="F55" s="14">
        <f t="shared" si="0"/>
        <v>702</v>
      </c>
      <c r="G55" s="14">
        <v>16314527737</v>
      </c>
      <c r="H55" s="14">
        <f t="shared" si="1"/>
        <v>443932.727537415</v>
      </c>
      <c r="I55" s="14">
        <v>8788277271</v>
      </c>
      <c r="J55" s="14">
        <f t="shared" si="2"/>
        <v>7526250466</v>
      </c>
      <c r="K55" s="14">
        <f>+'2000 PIT'!K54</f>
        <v>1271800837</v>
      </c>
      <c r="L55" s="14">
        <v>14980155966</v>
      </c>
      <c r="M55" s="13">
        <v>-353169732</v>
      </c>
      <c r="N55" s="13">
        <v>2721055124</v>
      </c>
      <c r="O55" s="13">
        <v>1280328759</v>
      </c>
      <c r="P55" s="13">
        <v>17784784</v>
      </c>
      <c r="Q55" s="14">
        <f t="shared" si="3"/>
        <v>168925528</v>
      </c>
      <c r="R55" s="14">
        <f t="shared" si="4"/>
        <v>-1379040349</v>
      </c>
      <c r="S55" s="13">
        <v>1342014775</v>
      </c>
      <c r="T55" s="5"/>
      <c r="U55" s="14">
        <f t="shared" si="15"/>
        <v>499999</v>
      </c>
      <c r="V55" s="17">
        <f t="shared" si="14"/>
        <v>0.03675</v>
      </c>
      <c r="W55" s="17">
        <f t="shared" si="7"/>
        <v>443.93272753741496</v>
      </c>
      <c r="X55" s="17">
        <f t="shared" si="8"/>
        <v>407.62329159183673</v>
      </c>
      <c r="Y55" s="17">
        <f t="shared" si="9"/>
        <v>0.036048</v>
      </c>
      <c r="Z55" s="18">
        <f t="shared" si="10"/>
        <v>0.49336395916555714</v>
      </c>
      <c r="AA55" s="17">
        <f t="shared" si="11"/>
        <v>35.28076001442521</v>
      </c>
      <c r="AB55" s="17">
        <f t="shared" si="12"/>
        <v>4.6861276076342655</v>
      </c>
      <c r="AC55" s="17">
        <f t="shared" si="13"/>
        <v>-37.52490745578232</v>
      </c>
      <c r="AD55" s="17"/>
    </row>
    <row r="56" spans="1:30" ht="11.25">
      <c r="A56" s="16">
        <v>500000</v>
      </c>
      <c r="B56" s="16" t="s">
        <v>66</v>
      </c>
      <c r="C56" s="14">
        <v>999999</v>
      </c>
      <c r="D56" s="14">
        <v>59770</v>
      </c>
      <c r="E56" s="13">
        <v>58187</v>
      </c>
      <c r="F56" s="14">
        <f t="shared" si="0"/>
        <v>1583</v>
      </c>
      <c r="G56" s="14">
        <v>40930765164</v>
      </c>
      <c r="H56" s="14">
        <f t="shared" si="1"/>
        <v>684804.5033294294</v>
      </c>
      <c r="I56" s="14">
        <v>19853491034</v>
      </c>
      <c r="J56" s="14">
        <f t="shared" si="2"/>
        <v>21077274130</v>
      </c>
      <c r="K56" s="14">
        <f>+'2000 PIT'!K55</f>
        <v>3374317894</v>
      </c>
      <c r="L56" s="14">
        <v>38495972642</v>
      </c>
      <c r="M56" s="13">
        <v>-826151266</v>
      </c>
      <c r="N56" s="13">
        <v>6028551938</v>
      </c>
      <c r="O56" s="13">
        <v>3198598987</v>
      </c>
      <c r="P56" s="13">
        <v>31893707</v>
      </c>
      <c r="Q56" s="14">
        <f t="shared" si="3"/>
        <v>-544364943</v>
      </c>
      <c r="R56" s="14">
        <f t="shared" si="4"/>
        <v>-3581318778</v>
      </c>
      <c r="S56" s="13">
        <v>2447233160</v>
      </c>
      <c r="T56" s="5"/>
      <c r="U56" s="14">
        <f t="shared" si="15"/>
        <v>999999</v>
      </c>
      <c r="V56" s="17">
        <f t="shared" si="14"/>
        <v>0.05977</v>
      </c>
      <c r="W56" s="17">
        <f t="shared" si="7"/>
        <v>684.8045033294295</v>
      </c>
      <c r="X56" s="17">
        <f t="shared" si="8"/>
        <v>644.0684731805253</v>
      </c>
      <c r="Y56" s="17">
        <f t="shared" si="9"/>
        <v>0.058187</v>
      </c>
      <c r="Z56" s="18">
        <f t="shared" si="10"/>
        <v>0.5481242717445477</v>
      </c>
      <c r="AA56" s="17">
        <f t="shared" si="11"/>
        <v>57.99092398645745</v>
      </c>
      <c r="AB56" s="17">
        <f t="shared" si="12"/>
        <v>-9.355439239005277</v>
      </c>
      <c r="AC56" s="17">
        <f t="shared" si="13"/>
        <v>-59.91833324410239</v>
      </c>
      <c r="AD56" s="17"/>
    </row>
    <row r="57" spans="1:30" ht="11.25">
      <c r="A57" s="16">
        <v>1000000</v>
      </c>
      <c r="B57" s="16" t="s">
        <v>66</v>
      </c>
      <c r="C57" s="14">
        <v>1999999</v>
      </c>
      <c r="D57" s="14">
        <v>24337</v>
      </c>
      <c r="E57" s="13">
        <v>23632</v>
      </c>
      <c r="F57" s="14">
        <f t="shared" si="0"/>
        <v>705</v>
      </c>
      <c r="G57" s="14">
        <v>33442247510</v>
      </c>
      <c r="H57" s="14">
        <f t="shared" si="1"/>
        <v>1374131.8777992357</v>
      </c>
      <c r="I57" s="14">
        <v>14659684995</v>
      </c>
      <c r="J57" s="14">
        <f t="shared" si="2"/>
        <v>18782562515</v>
      </c>
      <c r="K57" s="14">
        <f>+'2000 PIT'!K56</f>
        <v>2865564953</v>
      </c>
      <c r="L57" s="14">
        <v>32150433374</v>
      </c>
      <c r="M57" s="13">
        <v>-579174931</v>
      </c>
      <c r="N57" s="13">
        <v>4150047736</v>
      </c>
      <c r="O57" s="13">
        <v>2683260958</v>
      </c>
      <c r="P57" s="13">
        <v>15865874</v>
      </c>
      <c r="Q57" s="14">
        <f t="shared" si="3"/>
        <v>-1398778175</v>
      </c>
      <c r="R57" s="14">
        <f t="shared" si="4"/>
        <v>-2847136563</v>
      </c>
      <c r="S57" s="13">
        <v>1302911173</v>
      </c>
      <c r="T57" s="5"/>
      <c r="U57" s="14">
        <f t="shared" si="15"/>
        <v>1999999</v>
      </c>
      <c r="V57" s="17">
        <f t="shared" si="14"/>
        <v>0.024337</v>
      </c>
      <c r="W57" s="17">
        <f t="shared" si="7"/>
        <v>1374.1318777992358</v>
      </c>
      <c r="X57" s="17">
        <f t="shared" si="8"/>
        <v>1321.051624029256</v>
      </c>
      <c r="Y57" s="17">
        <f t="shared" si="9"/>
        <v>0.023632</v>
      </c>
      <c r="Z57" s="18">
        <f t="shared" si="10"/>
        <v>0.6713724610697359</v>
      </c>
      <c r="AA57" s="17">
        <f t="shared" si="11"/>
        <v>121.25782637948544</v>
      </c>
      <c r="AB57" s="17">
        <f t="shared" si="12"/>
        <v>-59.19000401997291</v>
      </c>
      <c r="AC57" s="17">
        <f t="shared" si="13"/>
        <v>-116.98798385174835</v>
      </c>
      <c r="AD57" s="17"/>
    </row>
    <row r="58" spans="1:30" ht="11.25">
      <c r="A58" s="16">
        <v>2000000</v>
      </c>
      <c r="B58" s="16" t="s">
        <v>66</v>
      </c>
      <c r="C58" s="14">
        <v>2999999</v>
      </c>
      <c r="D58" s="14">
        <v>7417</v>
      </c>
      <c r="E58" s="13">
        <v>7271</v>
      </c>
      <c r="F58" s="14">
        <f t="shared" si="0"/>
        <v>146</v>
      </c>
      <c r="G58" s="14">
        <v>18033677836</v>
      </c>
      <c r="H58" s="14">
        <f t="shared" si="1"/>
        <v>2431397.8476472967</v>
      </c>
      <c r="I58" s="14">
        <v>7807562855</v>
      </c>
      <c r="J58" s="14">
        <f t="shared" si="2"/>
        <v>10226114981</v>
      </c>
      <c r="K58" s="14">
        <f>+'2000 PIT'!K57</f>
        <v>1570168502</v>
      </c>
      <c r="L58" s="14">
        <v>17418557660</v>
      </c>
      <c r="M58" s="13">
        <v>-260960040</v>
      </c>
      <c r="N58" s="13">
        <v>2010295411</v>
      </c>
      <c r="O58" s="13">
        <v>1414616017</v>
      </c>
      <c r="P58" s="13">
        <v>5575313</v>
      </c>
      <c r="Q58" s="14">
        <f t="shared" si="3"/>
        <v>-974489108</v>
      </c>
      <c r="R58" s="14">
        <f t="shared" si="4"/>
        <v>-1308190756</v>
      </c>
      <c r="S58" s="13">
        <v>702104655</v>
      </c>
      <c r="T58" s="5"/>
      <c r="U58" s="14">
        <f t="shared" si="15"/>
        <v>2999999</v>
      </c>
      <c r="V58" s="17">
        <f t="shared" si="14"/>
        <v>0.007417</v>
      </c>
      <c r="W58" s="17">
        <f t="shared" si="7"/>
        <v>2431.3978476472967</v>
      </c>
      <c r="X58" s="17">
        <f t="shared" si="8"/>
        <v>2348.4640231899693</v>
      </c>
      <c r="Y58" s="17">
        <f t="shared" si="9"/>
        <v>0.007271</v>
      </c>
      <c r="Z58" s="18">
        <f t="shared" si="10"/>
        <v>0.7667876495667721</v>
      </c>
      <c r="AA58" s="17">
        <f t="shared" si="11"/>
        <v>215.94945702104252</v>
      </c>
      <c r="AB58" s="17">
        <f t="shared" si="12"/>
        <v>-134.02408306972907</v>
      </c>
      <c r="AC58" s="17">
        <f t="shared" si="13"/>
        <v>-176.3773434002966</v>
      </c>
      <c r="AD58" s="17"/>
    </row>
    <row r="59" spans="1:30" ht="11.25">
      <c r="A59" s="16">
        <v>3000000</v>
      </c>
      <c r="B59" s="16" t="s">
        <v>66</v>
      </c>
      <c r="C59" s="14">
        <v>3999999</v>
      </c>
      <c r="D59" s="14">
        <v>3519</v>
      </c>
      <c r="E59" s="13">
        <v>3463</v>
      </c>
      <c r="F59" s="14">
        <f t="shared" si="0"/>
        <v>56</v>
      </c>
      <c r="G59" s="14">
        <v>12135373476</v>
      </c>
      <c r="H59" s="14">
        <f t="shared" si="1"/>
        <v>3448528.978687127</v>
      </c>
      <c r="I59" s="14">
        <v>4973670735</v>
      </c>
      <c r="J59" s="14">
        <f t="shared" si="2"/>
        <v>7161702741</v>
      </c>
      <c r="K59" s="14">
        <f>+'2000 PIT'!K58</f>
        <v>1064005062</v>
      </c>
      <c r="L59" s="14">
        <v>11744053371</v>
      </c>
      <c r="M59" s="13">
        <v>-195893996</v>
      </c>
      <c r="N59" s="13">
        <v>1290989650</v>
      </c>
      <c r="O59" s="13">
        <v>936221354</v>
      </c>
      <c r="P59" s="13">
        <v>2995656</v>
      </c>
      <c r="Q59" s="14">
        <f t="shared" si="3"/>
        <v>-709236766</v>
      </c>
      <c r="R59" s="14">
        <f t="shared" si="4"/>
        <v>-897126171</v>
      </c>
      <c r="S59" s="13">
        <v>393863479</v>
      </c>
      <c r="T59" s="5"/>
      <c r="U59" s="14">
        <f t="shared" si="15"/>
        <v>3999999</v>
      </c>
      <c r="V59" s="17">
        <f t="shared" si="14"/>
        <v>0.003519</v>
      </c>
      <c r="W59" s="17">
        <f t="shared" si="7"/>
        <v>3448.528978687127</v>
      </c>
      <c r="X59" s="17">
        <f t="shared" si="8"/>
        <v>3337.326902813299</v>
      </c>
      <c r="Y59" s="17">
        <f t="shared" si="9"/>
        <v>0.003463</v>
      </c>
      <c r="Z59" s="18">
        <f t="shared" si="10"/>
        <v>0.8650464914813746</v>
      </c>
      <c r="AA59" s="17">
        <f t="shared" si="11"/>
        <v>307.24951256136296</v>
      </c>
      <c r="AB59" s="17">
        <f t="shared" si="12"/>
        <v>-204.80414842622002</v>
      </c>
      <c r="AC59" s="17">
        <f t="shared" si="13"/>
        <v>-254.93781500426257</v>
      </c>
      <c r="AD59" s="17"/>
    </row>
    <row r="60" spans="1:30" ht="11.25">
      <c r="A60" s="16">
        <v>4000000</v>
      </c>
      <c r="B60" s="16" t="s">
        <v>66</v>
      </c>
      <c r="C60" s="14">
        <v>4999999</v>
      </c>
      <c r="D60" s="14">
        <v>2051</v>
      </c>
      <c r="E60" s="13">
        <v>2010</v>
      </c>
      <c r="F60" s="14">
        <f t="shared" si="0"/>
        <v>41</v>
      </c>
      <c r="G60" s="14">
        <v>9130575176</v>
      </c>
      <c r="H60" s="14">
        <f t="shared" si="1"/>
        <v>4451767.516333496</v>
      </c>
      <c r="I60" s="14">
        <v>3719585068</v>
      </c>
      <c r="J60" s="14">
        <f t="shared" si="2"/>
        <v>5410990108</v>
      </c>
      <c r="K60" s="14">
        <f>+'2000 PIT'!K59</f>
        <v>802701290</v>
      </c>
      <c r="L60" s="14">
        <v>8821026369</v>
      </c>
      <c r="M60" s="13">
        <v>-111406992</v>
      </c>
      <c r="N60" s="13">
        <v>954785181</v>
      </c>
      <c r="O60" s="13">
        <v>709749254</v>
      </c>
      <c r="P60" s="13">
        <v>1875078</v>
      </c>
      <c r="Q60" s="14">
        <f t="shared" si="3"/>
        <v>-557665363</v>
      </c>
      <c r="R60" s="14">
        <f t="shared" si="4"/>
        <v>-642671755</v>
      </c>
      <c r="S60" s="13">
        <v>312113426</v>
      </c>
      <c r="T60" s="5"/>
      <c r="U60" s="14">
        <f t="shared" si="15"/>
        <v>4999999</v>
      </c>
      <c r="V60" s="17">
        <f t="shared" si="14"/>
        <v>0.002051</v>
      </c>
      <c r="W60" s="17">
        <f t="shared" si="7"/>
        <v>4451.767516333496</v>
      </c>
      <c r="X60" s="17">
        <f t="shared" si="8"/>
        <v>4300.8417206240865</v>
      </c>
      <c r="Y60" s="17">
        <f t="shared" si="9"/>
        <v>0.00201</v>
      </c>
      <c r="Z60" s="18">
        <f t="shared" si="10"/>
        <v>0.9328746268656717</v>
      </c>
      <c r="AA60" s="17">
        <f t="shared" si="11"/>
        <v>399.35387562189055</v>
      </c>
      <c r="AB60" s="17">
        <f t="shared" si="12"/>
        <v>-277.44545422885574</v>
      </c>
      <c r="AC60" s="17">
        <f t="shared" si="13"/>
        <v>-313.34556557776693</v>
      </c>
      <c r="AD60" s="17"/>
    </row>
    <row r="61" spans="1:30" ht="11.25">
      <c r="A61" s="14">
        <v>5000000</v>
      </c>
      <c r="B61" s="16" t="s">
        <v>67</v>
      </c>
      <c r="D61" s="14">
        <v>6455</v>
      </c>
      <c r="E61" s="13">
        <v>6400</v>
      </c>
      <c r="F61" s="14">
        <f t="shared" si="0"/>
        <v>55</v>
      </c>
      <c r="G61" s="14">
        <v>100214023992</v>
      </c>
      <c r="H61" s="14">
        <f t="shared" si="1"/>
        <v>15525023.081642138</v>
      </c>
      <c r="I61" s="14">
        <v>28783645346</v>
      </c>
      <c r="J61" s="14">
        <f t="shared" si="2"/>
        <v>71430378646</v>
      </c>
      <c r="K61" s="14">
        <f>+'2000 PIT'!K60</f>
        <v>8871571219</v>
      </c>
      <c r="L61" s="14">
        <v>96524958900</v>
      </c>
      <c r="M61" s="13">
        <v>-1567797237</v>
      </c>
      <c r="N61" s="13">
        <v>10773407551</v>
      </c>
      <c r="O61" s="13">
        <v>7433351211</v>
      </c>
      <c r="P61" s="13">
        <v>9014848</v>
      </c>
      <c r="Q61" s="14">
        <f t="shared" si="3"/>
        <v>-5531514879</v>
      </c>
      <c r="R61" s="14">
        <f t="shared" si="4"/>
        <v>-7195947418</v>
      </c>
      <c r="S61" s="13">
        <v>3577460133</v>
      </c>
      <c r="T61" s="5"/>
      <c r="U61" s="14">
        <f t="shared" si="15"/>
        <v>0</v>
      </c>
      <c r="V61" s="17">
        <f t="shared" si="14"/>
        <v>0.006455</v>
      </c>
      <c r="W61" s="17">
        <f t="shared" si="7"/>
        <v>15525.023081642137</v>
      </c>
      <c r="X61" s="17">
        <f t="shared" si="8"/>
        <v>14953.51803253292</v>
      </c>
      <c r="Y61" s="17">
        <f t="shared" si="9"/>
        <v>0.0064</v>
      </c>
      <c r="Z61" s="18">
        <f t="shared" si="10"/>
        <v>1.40857</v>
      </c>
      <c r="AA61" s="17">
        <f t="shared" si="11"/>
        <v>1386.1830029687499</v>
      </c>
      <c r="AB61" s="17">
        <f t="shared" si="12"/>
        <v>-864.29919984375</v>
      </c>
      <c r="AC61" s="17">
        <f t="shared" si="13"/>
        <v>-1114.7865868319134</v>
      </c>
      <c r="AD61" s="17"/>
    </row>
    <row r="62" spans="1:30" ht="11.25">
      <c r="A62" s="14" t="s">
        <v>68</v>
      </c>
      <c r="C62" s="14">
        <f>SUM(C3:C61)</f>
        <v>17819944</v>
      </c>
      <c r="D62" s="14">
        <f>SUM(D3:D61)</f>
        <v>13440952</v>
      </c>
      <c r="E62" s="14">
        <f aca="true" t="shared" si="16" ref="E62:V62">SUM(E3:E61)</f>
        <v>6144295</v>
      </c>
      <c r="F62" s="14">
        <f t="shared" si="16"/>
        <v>7296657</v>
      </c>
      <c r="G62" s="14">
        <f t="shared" si="16"/>
        <v>829547000814</v>
      </c>
      <c r="H62" s="14">
        <f t="shared" si="16"/>
        <v>30394362.340524103</v>
      </c>
      <c r="I62" s="14">
        <f t="shared" si="16"/>
        <v>555949471659</v>
      </c>
      <c r="J62" s="14">
        <f t="shared" si="16"/>
        <v>273597529155</v>
      </c>
      <c r="K62" s="14">
        <f t="shared" si="16"/>
        <v>40369830766</v>
      </c>
      <c r="L62" s="14">
        <f t="shared" si="16"/>
        <v>706585807568</v>
      </c>
      <c r="M62" s="14">
        <f t="shared" si="16"/>
        <v>-26852375733</v>
      </c>
      <c r="N62" s="14">
        <f t="shared" si="16"/>
        <v>142693935391</v>
      </c>
      <c r="O62" s="14">
        <f t="shared" si="16"/>
        <v>38337971061</v>
      </c>
      <c r="P62" s="14">
        <f t="shared" si="16"/>
        <v>1278376528</v>
      </c>
      <c r="Q62" s="14">
        <f t="shared" si="16"/>
        <v>63986133564</v>
      </c>
      <c r="R62" s="14">
        <f t="shared" si="16"/>
        <v>-10687050394</v>
      </c>
      <c r="S62" s="14">
        <f t="shared" si="16"/>
        <v>132006884997</v>
      </c>
      <c r="V62" s="17">
        <f t="shared" si="16"/>
        <v>13.440952</v>
      </c>
      <c r="W62" s="17"/>
      <c r="X62" s="17"/>
      <c r="Y62" s="17"/>
      <c r="Z62" s="17"/>
      <c r="AA62" s="17"/>
      <c r="AB62" s="17"/>
      <c r="AC62" s="17"/>
      <c r="AD62" s="1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Smith</dc:creator>
  <cp:keywords/>
  <dc:description/>
  <cp:lastModifiedBy> Kellogg</cp:lastModifiedBy>
  <dcterms:created xsi:type="dcterms:W3CDTF">2002-12-02T20:36:12Z</dcterms:created>
  <dcterms:modified xsi:type="dcterms:W3CDTF">2004-06-24T06:59:31Z</dcterms:modified>
  <cp:category/>
  <cp:version/>
  <cp:contentType/>
  <cp:contentStatus/>
</cp:coreProperties>
</file>